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ja-JP\Done\"/>
    </mc:Choice>
  </mc:AlternateContent>
  <bookViews>
    <workbookView xWindow="0" yWindow="0" windowWidth="28800" windowHeight="13890"/>
  </bookViews>
  <sheets>
    <sheet name="週間タスク スケジュール" sheetId="1" r:id="rId1"/>
    <sheet name="タスク リスト" sheetId="2" r:id="rId2"/>
  </sheets>
  <definedNames>
    <definedName name="ColumnTitle2">タスク_リスト[[#Headers],[日付]]</definedName>
    <definedName name="_xlnm.Print_Titles" localSheetId="1">'タスク リスト'!$3:$3</definedName>
    <definedName name="_xlnm.Print_Titles" localSheetId="0">'週間タスク スケジュール'!$4:$5</definedName>
    <definedName name="RowTitleRegion1..I3">'週間タスク スケジュール'!$H$3</definedName>
    <definedName name="StartDate">'週間タスク スケジュール'!$I$3</definedName>
    <definedName name="Title1">TaskSchedule[[#All],[列1]]</definedName>
    <definedName name="WhoField">タスク_リスト[[#Headers],[クラス]]</definedName>
    <definedName name="クラス">TaskSchedule[[#All],[列1]]</definedName>
  </definedNames>
  <calcPr calcId="162913"/>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I4" i="1" l="1"/>
  <c r="B5" i="1"/>
  <c r="G4" i="1"/>
  <c r="H4" i="1"/>
  <c r="E4" i="1"/>
  <c r="F4" i="1"/>
  <c r="D4" i="1"/>
  <c r="C4" i="1"/>
  <c r="C5" i="1" l="1"/>
  <c r="C8" i="1" l="1"/>
  <c r="C9" i="1"/>
  <c r="C6" i="1"/>
  <c r="C10" i="1"/>
  <c r="C7" i="1"/>
  <c r="C11" i="1"/>
  <c r="D5" i="1"/>
  <c r="D9" i="1" l="1"/>
  <c r="D6" i="1"/>
  <c r="D10" i="1"/>
  <c r="D7" i="1"/>
  <c r="D11" i="1"/>
  <c r="D8" i="1"/>
  <c r="E5" i="1"/>
  <c r="E9" i="1" l="1"/>
  <c r="E6" i="1"/>
  <c r="E10" i="1"/>
  <c r="E7" i="1"/>
  <c r="E11" i="1"/>
  <c r="E8" i="1"/>
  <c r="F5" i="1"/>
  <c r="F8" i="1" l="1"/>
  <c r="F9" i="1"/>
  <c r="F6" i="1"/>
  <c r="F10" i="1"/>
  <c r="F7" i="1"/>
  <c r="F11" i="1"/>
  <c r="G5" i="1"/>
  <c r="G8" i="1" l="1"/>
  <c r="G9" i="1"/>
  <c r="G6" i="1"/>
  <c r="G10" i="1"/>
  <c r="G7" i="1"/>
  <c r="G11" i="1"/>
  <c r="H5" i="1"/>
  <c r="H6" i="1" l="1"/>
  <c r="H10" i="1"/>
  <c r="H7" i="1"/>
  <c r="H11" i="1"/>
  <c r="H8" i="1"/>
  <c r="H9" i="1"/>
  <c r="I5" i="1"/>
  <c r="I6" i="1" l="1"/>
  <c r="I10" i="1"/>
  <c r="I9" i="1"/>
  <c r="I7" i="1"/>
  <c r="I11" i="1"/>
  <c r="I8" i="1"/>
</calcChain>
</file>

<file path=xl/sharedStrings.xml><?xml version="1.0" encoding="utf-8"?>
<sst xmlns="http://schemas.openxmlformats.org/spreadsheetml/2006/main" count="35" uniqueCount="26">
  <si>
    <t>タスク リストに</t>
  </si>
  <si>
    <t>週間</t>
  </si>
  <si>
    <t>タスク スケジュール</t>
  </si>
  <si>
    <t>冬</t>
  </si>
  <si>
    <t>ENG 101</t>
  </si>
  <si>
    <t>ART 101</t>
  </si>
  <si>
    <t>MTH 101</t>
  </si>
  <si>
    <t>LIT 101</t>
  </si>
  <si>
    <t>HIS 101</t>
  </si>
  <si>
    <t>その他</t>
  </si>
  <si>
    <t xml:space="preserve"> スケジュールの開始日付:</t>
  </si>
  <si>
    <t>週間タスク スケジュールに</t>
  </si>
  <si>
    <t>タスク リスト</t>
  </si>
  <si>
    <t>日付</t>
  </si>
  <si>
    <t>クラス</t>
  </si>
  <si>
    <t>課題/タスク</t>
  </si>
  <si>
    <t>90 ページと、金曜日のテストのための第 5 章の復習</t>
  </si>
  <si>
    <t>ワークシート 56 (奇数のみ) と、木曜日のテストのための勉強</t>
  </si>
  <si>
    <t>ラボの準備</t>
  </si>
  <si>
    <t>第 5 から 8 章のテスト</t>
  </si>
  <si>
    <t>78 から 88 ページと、第 4 章の概要</t>
  </si>
  <si>
    <t>テスト勉強</t>
  </si>
  <si>
    <t>点検のために部屋を掃除する</t>
  </si>
  <si>
    <t>研究グループのためにピザを注文する</t>
  </si>
  <si>
    <t>小論文の概要</t>
  </si>
  <si>
    <t>データの照合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</si>
</sst>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800]dddd\,\ mmmm\ dd\,\ yyyy"/>
  </numFmts>
  <fonts count="22" x14ac:knownFonts="1">
    <font>
      <sz val="11"/>
      <color theme="3"/>
      <name val="Meiryo UI"/>
      <family val="3"/>
      <charset val="128"/>
    </font>
    <font>
      <sz val="11"/>
      <color theme="1"/>
      <name val="メイリオ"/>
      <family val="2"/>
      <scheme val="minor"/>
    </font>
    <font>
      <sz val="11"/>
      <color theme="3"/>
      <name val="メイリオ"/>
      <family val="2"/>
      <scheme val="minor"/>
    </font>
    <font>
      <sz val="6"/>
      <name val="メイリオ"/>
      <family val="3"/>
      <charset val="128"/>
      <scheme val="minor"/>
    </font>
    <font>
      <b/>
      <sz val="11"/>
      <color theme="1"/>
      <name val="Meiryo UI"/>
      <family val="3"/>
      <charset val="128"/>
    </font>
    <font>
      <sz val="11"/>
      <color theme="3"/>
      <name val="Meiryo UI"/>
      <family val="3"/>
      <charset val="128"/>
    </font>
    <font>
      <b/>
      <sz val="32"/>
      <color theme="0"/>
      <name val="Meiryo UI"/>
      <family val="3"/>
      <charset val="128"/>
    </font>
    <font>
      <b/>
      <sz val="32"/>
      <color theme="4"/>
      <name val="Meiryo UI"/>
      <family val="3"/>
      <charset val="128"/>
    </font>
    <font>
      <b/>
      <sz val="11"/>
      <color theme="4"/>
      <name val="Meiryo UI"/>
      <family val="3"/>
      <charset val="128"/>
    </font>
    <font>
      <b/>
      <sz val="14"/>
      <color theme="0"/>
      <name val="Meiryo UI"/>
      <family val="3"/>
      <charset val="128"/>
    </font>
    <font>
      <b/>
      <sz val="11"/>
      <color theme="0"/>
      <name val="Meiryo UI"/>
      <family val="3"/>
      <charset val="128"/>
    </font>
    <font>
      <sz val="11"/>
      <color theme="0"/>
      <name val="Meiryo UI"/>
      <family val="3"/>
      <charset val="128"/>
    </font>
    <font>
      <sz val="11"/>
      <color theme="4"/>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sz val="11"/>
      <color theme="1"/>
      <name val="Meiryo UI"/>
      <family val="3"/>
      <charset val="128"/>
    </font>
    <font>
      <sz val="14"/>
      <color theme="0"/>
      <name val="Meiryo UI"/>
      <family val="3"/>
      <charset val="128"/>
    </font>
    <font>
      <sz val="32"/>
      <color theme="0"/>
      <name val="Meiryo UI"/>
      <family val="3"/>
      <charset val="128"/>
    </font>
    <font>
      <sz val="32"/>
      <color theme="4"/>
      <name val="Meiryo UI"/>
      <family val="3"/>
      <charset val="128"/>
    </font>
    <font>
      <sz val="11"/>
      <color rgb="FF3F3F76"/>
      <name val="Meiryo UI"/>
      <family val="3"/>
      <charset val="128"/>
    </font>
    <font>
      <sz val="11"/>
      <color rgb="FF3F3F3F"/>
      <name val="Meiryo UI"/>
      <family val="3"/>
      <charset val="128"/>
    </font>
  </fonts>
  <fills count="11">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2F2F2"/>
      </patternFill>
    </fill>
  </fills>
  <borders count="10">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5">
    <xf numFmtId="0" fontId="0" fillId="0" borderId="0">
      <alignment horizontal="left" vertical="center" wrapText="1" indent="1"/>
    </xf>
    <xf numFmtId="0" fontId="18" fillId="2" borderId="0" applyNumberFormat="0" applyProtection="0">
      <alignment horizontal="left" vertical="center"/>
    </xf>
    <xf numFmtId="0" fontId="19" fillId="0" borderId="0" applyProtection="0">
      <alignment vertical="center"/>
    </xf>
    <xf numFmtId="0" fontId="17" fillId="2" borderId="5" applyProtection="0">
      <alignment horizontal="left" vertical="center" indent="1"/>
    </xf>
    <xf numFmtId="180" fontId="11" fillId="2" borderId="4" applyProtection="0">
      <alignment horizontal="left" vertical="top" indent="1"/>
    </xf>
    <xf numFmtId="0" fontId="16" fillId="0" borderId="0" applyBorder="0" applyProtection="0">
      <alignment horizontal="right" vertical="center" indent="1"/>
    </xf>
    <xf numFmtId="0" fontId="16" fillId="0" borderId="0" applyProtection="0">
      <alignment horizontal="left" vertical="center" indent="1"/>
    </xf>
    <xf numFmtId="0" fontId="16" fillId="0" borderId="0" applyProtection="0">
      <alignment horizontal="left" vertical="center" indent="1"/>
    </xf>
    <xf numFmtId="179"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0" fontId="2" fillId="3" borderId="2" applyNumberFormat="0" applyAlignment="0" applyProtection="0"/>
    <xf numFmtId="0" fontId="1" fillId="4" borderId="0" applyNumberFormat="0" applyFont="0" applyBorder="0" applyAlignment="0" applyProtection="0"/>
    <xf numFmtId="180" fontId="5" fillId="0" borderId="0" applyFill="0" applyBorder="0">
      <alignment horizontal="center" vertical="center"/>
    </xf>
    <xf numFmtId="180" fontId="12" fillId="0" borderId="1">
      <alignment horizontal="center" vertical="center"/>
    </xf>
    <xf numFmtId="0" fontId="11" fillId="2" borderId="3">
      <alignment horizontal="left" vertical="top" indent="1"/>
    </xf>
    <xf numFmtId="0" fontId="15" fillId="5" borderId="0" applyNumberFormat="0" applyBorder="0" applyAlignment="0" applyProtection="0">
      <alignment vertical="center"/>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1" fillId="8" borderId="6" applyNumberFormat="0" applyAlignment="0" applyProtection="0">
      <alignment vertical="center"/>
    </xf>
    <xf numFmtId="0" fontId="20" fillId="9" borderId="7" applyNumberFormat="0" applyAlignment="0" applyProtection="0">
      <alignment vertical="center"/>
    </xf>
    <xf numFmtId="0" fontId="21" fillId="10" borderId="8" applyNumberFormat="0" applyAlignment="0" applyProtection="0">
      <alignment vertical="center"/>
    </xf>
    <xf numFmtId="0" fontId="16" fillId="0" borderId="9" applyNumberFormat="0" applyFill="0" applyAlignment="0" applyProtection="0">
      <alignment vertical="center"/>
    </xf>
  </cellStyleXfs>
  <cellXfs count="13">
    <xf numFmtId="0" fontId="0" fillId="0" borderId="0" xfId="0">
      <alignment horizontal="left" vertical="center" wrapText="1" indent="1"/>
    </xf>
    <xf numFmtId="0" fontId="0" fillId="0" borderId="0" xfId="0">
      <alignment horizontal="left" vertical="center" wrapText="1" indent="1"/>
    </xf>
    <xf numFmtId="0" fontId="5" fillId="0" borderId="0" xfId="0" applyFont="1">
      <alignment horizontal="left" vertical="center" wrapText="1" indent="1"/>
    </xf>
    <xf numFmtId="0" fontId="6" fillId="2" borderId="0" xfId="1" applyFont="1">
      <alignment horizontal="left" vertical="center"/>
    </xf>
    <xf numFmtId="0" fontId="7" fillId="0" borderId="0" xfId="2" applyFont="1">
      <alignment vertical="center"/>
    </xf>
    <xf numFmtId="0" fontId="4" fillId="0" borderId="0" xfId="5" applyFont="1">
      <alignment horizontal="right" vertical="center" indent="1"/>
    </xf>
    <xf numFmtId="0" fontId="9" fillId="2" borderId="5" xfId="3" applyFont="1">
      <alignment horizontal="left" vertical="center" indent="1"/>
    </xf>
    <xf numFmtId="0" fontId="10" fillId="2" borderId="3" xfId="17" applyFont="1">
      <alignment horizontal="left" vertical="top" indent="1"/>
    </xf>
    <xf numFmtId="180" fontId="11" fillId="2" borderId="4" xfId="4" applyFont="1">
      <alignment horizontal="left" vertical="top" indent="1"/>
    </xf>
    <xf numFmtId="180" fontId="5" fillId="0" borderId="0" xfId="15">
      <alignment horizontal="center" vertical="center"/>
    </xf>
    <xf numFmtId="180" fontId="8" fillId="0" borderId="1" xfId="16" applyNumberFormat="1" applyFont="1">
      <alignment horizontal="center" vertical="center"/>
    </xf>
    <xf numFmtId="0" fontId="4" fillId="0" borderId="0" xfId="6" applyFont="1">
      <alignment horizontal="left" vertical="center" indent="1"/>
    </xf>
    <xf numFmtId="0" fontId="0" fillId="0" borderId="0" xfId="0" applyAlignment="1">
      <alignment vertical="center"/>
    </xf>
  </cellXfs>
  <cellStyles count="25">
    <cellStyle name="20% - アクセント 1" xfId="14" builtinId="30" customBuiltin="1"/>
    <cellStyle name="タイトル" xfId="1" builtinId="15" customBuiltin="1"/>
    <cellStyle name="チェック セル" xfId="21" builtinId="23" customBuiltin="1"/>
    <cellStyle name="どちらでもない" xfId="20" builtinId="28" customBuiltin="1"/>
    <cellStyle name="パーセント" xfId="12" builtinId="5" customBuiltin="1"/>
    <cellStyle name="ハイパーリンク" xfId="6" builtinId="8" customBuiltin="1"/>
    <cellStyle name="メモ" xfId="13" builtinId="10" customBuiltin="1"/>
    <cellStyle name="悪い" xfId="19" builtinId="27" customBuiltin="1"/>
    <cellStyle name="開始日" xfId="16"/>
    <cellStyle name="桁区切り" xfId="9" builtinId="6" customBuiltin="1"/>
    <cellStyle name="桁区切り [0.00]" xfId="8" builtinId="3" customBuiltin="1"/>
    <cellStyle name="見出し 1" xfId="2" builtinId="16" customBuiltin="1"/>
    <cellStyle name="見出し 2" xfId="3" builtinId="17" customBuiltin="1"/>
    <cellStyle name="見出し 3" xfId="4" builtinId="18" customBuiltin="1"/>
    <cellStyle name="見出し 4" xfId="5" builtinId="19" customBuiltin="1"/>
    <cellStyle name="集計" xfId="24" builtinId="25" customBuiltin="1"/>
    <cellStyle name="出力" xfId="23" builtinId="21" customBuiltin="1"/>
    <cellStyle name="通貨" xfId="11" builtinId="7" customBuiltin="1"/>
    <cellStyle name="通貨 [0.00]" xfId="10" builtinId="4" customBuiltin="1"/>
    <cellStyle name="日付" xfId="15"/>
    <cellStyle name="入力" xfId="22" builtinId="20" customBuiltin="1"/>
    <cellStyle name="年" xfId="17"/>
    <cellStyle name="標準" xfId="0" builtinId="0" customBuiltin="1"/>
    <cellStyle name="表示済みのハイパーリンク" xfId="7" builtinId="9" customBuiltin="1"/>
    <cellStyle name="良い" xfId="18" builtinId="26" customBuiltin="1"/>
  </cellStyles>
  <dxfs count="18">
    <dxf>
      <alignment horizontal="general"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numFmt numFmtId="0" formatCode="General"/>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週間タスク リスト" defaultPivotStyle="PivotStyleLight16">
    <tableStyle name="週間タスク リスト" pivot="0" count="5">
      <tableStyleElement type="wholeTable" dxfId="17"/>
      <tableStyleElement type="headerRow" dxfId="16"/>
      <tableStyleElement type="firstColumn"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TaskSchedule" displayName="TaskSchedule" ref="B6:I11" headerRowCount="0" totalsRowShown="0" headerRowDxfId="12" dataDxfId="11">
  <tableColumns count="8">
    <tableColumn id="1" name="列1" dataDxfId="10"/>
    <tableColumn id="2" name="列2" dataDxfId="9">
      <calculatedColumnFormula>IFERROR(INDEX(タスク_リスト[],MATCH(C$5&amp;$B6,タスク_リスト[データの照合],0),3),"")</calculatedColumnFormula>
    </tableColumn>
    <tableColumn id="3" name="列3" dataDxfId="8">
      <calculatedColumnFormula>IFERROR(INDEX(タスク_リスト[],MATCH(D$5&amp;$B6,タスク_リスト[データの照合],0),3),"")</calculatedColumnFormula>
    </tableColumn>
    <tableColumn id="4" name="列4" dataDxfId="7">
      <calculatedColumnFormula>IFERROR(INDEX(タスク_リスト[],MATCH(E$5&amp;$B6,タスク_リスト[データの照合],0),3),"")</calculatedColumnFormula>
    </tableColumn>
    <tableColumn id="5" name="列5" dataDxfId="6">
      <calculatedColumnFormula>IFERROR(INDEX(タスク_リスト[],MATCH(F$5&amp;$B6,タスク_リスト[データの照合],0),3),"")</calculatedColumnFormula>
    </tableColumn>
    <tableColumn id="6" name="列6" dataDxfId="5">
      <calculatedColumnFormula>IFERROR(INDEX(タスク_リスト[],MATCH(G$5&amp;$B6,タスク_リスト[データの照合],0),3),"")</calculatedColumnFormula>
    </tableColumn>
    <tableColumn id="7" name="列7" dataDxfId="4">
      <calculatedColumnFormula>IFERROR(INDEX(タスク_リスト[],MATCH(H$5&amp;$B6,タスク_リスト[データの照合],0),3),"")</calculatedColumnFormula>
    </tableColumn>
    <tableColumn id="8" name="列8" dataDxfId="3">
      <calculatedColumnFormula>IFERROR(INDEX(タスク_リスト[],MATCH(I$5&amp;$B6,タスク_リスト[データの照合],0),3),"")</calculatedColumnFormula>
    </tableColumn>
  </tableColumns>
  <tableStyleInfo name="週間タスク リスト" showFirstColumn="1" showLastColumn="0" showRowStripes="1" showColumnStripes="0"/>
  <extLst>
    <ext xmlns:x14="http://schemas.microsoft.com/office/spreadsheetml/2009/9/main" uri="{504A1905-F514-4f6f-8877-14C23A59335A}">
      <x14:table altTextSummary="このテーブルの最初の列にクラスのタイトルを入力します。他の列は、タスク リスト ワークシートに入力された課題/タスクから自動的に更新されます。"/>
    </ext>
  </extLst>
</table>
</file>

<file path=xl/tables/table21.xml><?xml version="1.0" encoding="utf-8"?>
<table xmlns="http://schemas.openxmlformats.org/spreadsheetml/2006/main" id="1" name="タスク_リスト" displayName="タスク_リスト" ref="B3:E12" totalsRowShown="0" headerRowDxfId="2" dataDxfId="1">
  <autoFilter ref="B3:E12"/>
  <sortState ref="B5:E13">
    <sortCondition ref="B4:B13"/>
  </sortState>
  <tableColumns count="4">
    <tableColumn id="1" name="日付" dataCellStyle="日付"/>
    <tableColumn id="3" name="クラス" dataCellStyle="標準"/>
    <tableColumn id="4" name="課題/タスク" dataCellStyle="標準"/>
    <tableColumn id="2" name="データの照合" dataDxfId="0" dataCellStyle="標準">
      <calculatedColumnFormula>タスク_リスト[[#This Row],[日付]]&amp;タスク_リスト[[#This Row],[クラス]]</calculatedColumnFormula>
    </tableColumn>
  </tableColumns>
  <tableStyleInfo name="週間タスク リスト" showFirstColumn="0" showLastColumn="0" showRowStripes="0" showColumnStripes="0"/>
  <extLst>
    <ext xmlns:x14="http://schemas.microsoft.com/office/spreadsheetml/2009/9/main" uri="{504A1905-F514-4f6f-8877-14C23A59335A}">
      <x14:table altTextSummary="日付、クラス、および課題またはタスクを入力します。テーブルのフィルターを使用し、特定のエントリを検索します"/>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ColWidth="9.109375" defaultRowHeight="60" customHeight="1" x14ac:dyDescent="0.25"/>
  <cols>
    <col min="1" max="1" width="2.6640625" style="2" customWidth="1"/>
    <col min="2" max="9" width="23.44140625" style="2" customWidth="1"/>
    <col min="10" max="10" width="2.6640625" style="2" customWidth="1"/>
    <col min="11" max="16384" width="9.109375" style="2"/>
  </cols>
  <sheetData>
    <row r="1" spans="2:9" ht="30" customHeight="1" x14ac:dyDescent="0.25">
      <c r="B1" s="11" t="s">
        <v>0</v>
      </c>
    </row>
    <row r="2" spans="2:9" ht="50.1" customHeight="1" thickBot="1" x14ac:dyDescent="0.3">
      <c r="B2" s="3" t="s">
        <v>1</v>
      </c>
    </row>
    <row r="3" spans="2:9" ht="50.1" customHeight="1" thickBot="1" x14ac:dyDescent="0.3">
      <c r="B3" s="4" t="s">
        <v>2</v>
      </c>
      <c r="H3" s="5" t="s">
        <v>10</v>
      </c>
      <c r="I3" s="10">
        <f ca="1">TODAY()</f>
        <v>42873</v>
      </c>
    </row>
    <row r="4" spans="2:9" ht="30" customHeight="1" x14ac:dyDescent="0.25">
      <c r="B4" s="6" t="s">
        <v>3</v>
      </c>
      <c r="C4" s="6" t="str">
        <f ca="1">TEXT(WEEKDAY(StartDate),"aaaa")</f>
        <v>木曜日</v>
      </c>
      <c r="D4" s="6" t="str">
        <f ca="1">TEXT(WEEKDAY(StartDate)+1,"aaaa")</f>
        <v>金曜日</v>
      </c>
      <c r="E4" s="6" t="str">
        <f ca="1">TEXT(WEEKDAY(StartDate)+2,"aaaa")</f>
        <v>土曜日</v>
      </c>
      <c r="F4" s="6" t="str">
        <f ca="1">TEXT(WEEKDAY(StartDate)+3,"aaaa")</f>
        <v>日曜日</v>
      </c>
      <c r="G4" s="6" t="str">
        <f ca="1">TEXT(WEEKDAY(StartDate)+4,"aaaa")</f>
        <v>月曜日</v>
      </c>
      <c r="H4" s="6" t="str">
        <f ca="1">TEXT(WEEKDAY(StartDate)+5,"aaaa")</f>
        <v>火曜日</v>
      </c>
      <c r="I4" s="6" t="str">
        <f ca="1">TEXT(WEEKDAY(StartDate)+6,"aaaa")</f>
        <v>水曜日</v>
      </c>
    </row>
    <row r="5" spans="2:9" ht="30" customHeight="1" x14ac:dyDescent="0.25">
      <c r="B5" s="7">
        <f ca="1">YEAR(StartDate)</f>
        <v>2017</v>
      </c>
      <c r="C5" s="8">
        <f ca="1">StartDate</f>
        <v>42873</v>
      </c>
      <c r="D5" s="8">
        <f ca="1">C5+1</f>
        <v>42874</v>
      </c>
      <c r="E5" s="8">
        <f t="shared" ref="E5:I5" ca="1" si="0">D5+1</f>
        <v>42875</v>
      </c>
      <c r="F5" s="8">
        <f t="shared" ca="1" si="0"/>
        <v>42876</v>
      </c>
      <c r="G5" s="8">
        <f t="shared" ca="1" si="0"/>
        <v>42877</v>
      </c>
      <c r="H5" s="8">
        <f t="shared" ca="1" si="0"/>
        <v>42878</v>
      </c>
      <c r="I5" s="8">
        <f t="shared" ca="1" si="0"/>
        <v>42879</v>
      </c>
    </row>
    <row r="6" spans="2:9" ht="60" customHeight="1" x14ac:dyDescent="0.25">
      <c r="B6" s="2" t="s">
        <v>4</v>
      </c>
      <c r="C6" s="2" t="str">
        <f ca="1">IFERROR(INDEX(タスク_リスト[],MATCH(C$5&amp;$B6,タスク_リスト[データの照合],0),3),"")</f>
        <v/>
      </c>
      <c r="D6" s="2" t="str">
        <f ca="1">IFERROR(INDEX(タスク_リスト[],MATCH(D$5&amp;$B6,タスク_リスト[データの照合],0),3),"")</f>
        <v/>
      </c>
      <c r="E6" s="2" t="str">
        <f ca="1">IFERROR(INDEX(タスク_リスト[],MATCH(E$5&amp;$B6,タスク_リスト[データの照合],0),3),"")</f>
        <v/>
      </c>
      <c r="F6" s="2" t="str">
        <f ca="1">IFERROR(INDEX(タスク_リスト[],MATCH(F$5&amp;$B6,タスク_リスト[データの照合],0),3),"")</f>
        <v/>
      </c>
      <c r="G6" s="2" t="str">
        <f ca="1">IFERROR(INDEX(タスク_リスト[],MATCH(G$5&amp;$B6,タスク_リスト[データの照合],0),3),"")</f>
        <v/>
      </c>
      <c r="H6" s="2" t="str">
        <f ca="1">IFERROR(INDEX(タスク_リスト[],MATCH(H$5&amp;$B6,タスク_リスト[データの照合],0),3),"")</f>
        <v/>
      </c>
      <c r="I6" s="2" t="str">
        <f ca="1">IFERROR(INDEX(タスク_リスト[],MATCH(I$5&amp;$B6,タスク_リスト[データの照合],0),3),"")</f>
        <v>小論文の概要</v>
      </c>
    </row>
    <row r="7" spans="2:9" ht="60" customHeight="1" x14ac:dyDescent="0.25">
      <c r="B7" s="2" t="s">
        <v>5</v>
      </c>
      <c r="C7" s="2" t="str">
        <f ca="1">IFERROR(INDEX(タスク_リスト[],MATCH(C$5&amp;$B7,タスク_リスト[データの照合],0),3),"")</f>
        <v/>
      </c>
      <c r="D7" s="2" t="str">
        <f ca="1">IFERROR(INDEX(タスク_リスト[],MATCH(D$5&amp;$B7,タスク_リスト[データの照合],0),3),"")</f>
        <v/>
      </c>
      <c r="E7" s="2" t="str">
        <f ca="1">IFERROR(INDEX(タスク_リスト[],MATCH(E$5&amp;$B7,タスク_リスト[データの照合],0),3),"")</f>
        <v>ラボの準備</v>
      </c>
      <c r="F7" s="2" t="str">
        <f ca="1">IFERROR(INDEX(タスク_リスト[],MATCH(F$5&amp;$B7,タスク_リスト[データの照合],0),3),"")</f>
        <v/>
      </c>
      <c r="G7" s="2" t="str">
        <f ca="1">IFERROR(INDEX(タスク_リスト[],MATCH(G$5&amp;$B7,タスク_リスト[データの照合],0),3),"")</f>
        <v/>
      </c>
      <c r="H7" s="2" t="str">
        <f ca="1">IFERROR(INDEX(タスク_リスト[],MATCH(H$5&amp;$B7,タスク_リスト[データの照合],0),3),"")</f>
        <v/>
      </c>
      <c r="I7" s="2" t="str">
        <f ca="1">IFERROR(INDEX(タスク_リスト[],MATCH(I$5&amp;$B7,タスク_リスト[データの照合],0),3),"")</f>
        <v/>
      </c>
    </row>
    <row r="8" spans="2:9" ht="60" customHeight="1" x14ac:dyDescent="0.25">
      <c r="B8" s="2" t="s">
        <v>6</v>
      </c>
      <c r="C8" s="2" t="str">
        <f ca="1">IFERROR(INDEX(タスク_リスト[],MATCH(C$5&amp;$B8,タスク_リスト[データの照合],0),3),"")</f>
        <v/>
      </c>
      <c r="D8" s="2" t="str">
        <f ca="1">IFERROR(INDEX(タスク_リスト[],MATCH(D$5&amp;$B8,タスク_リスト[データの照合],0),3),"")</f>
        <v>ワークシート 56 (奇数のみ) と、木曜日のテストのための勉強</v>
      </c>
      <c r="E8" s="2" t="str">
        <f ca="1">IFERROR(INDEX(タスク_リスト[],MATCH(E$5&amp;$B8,タスク_リスト[データの照合],0),3),"")</f>
        <v/>
      </c>
      <c r="F8" s="2" t="str">
        <f ca="1">IFERROR(INDEX(タスク_リスト[],MATCH(F$5&amp;$B8,タスク_リスト[データの照合],0),3),"")</f>
        <v/>
      </c>
      <c r="G8" s="2" t="str">
        <f ca="1">IFERROR(INDEX(タスク_リスト[],MATCH(G$5&amp;$B8,タスク_リスト[データの照合],0),3),"")</f>
        <v/>
      </c>
      <c r="H8" s="2" t="str">
        <f ca="1">IFERROR(INDEX(タスク_リスト[],MATCH(H$5&amp;$B8,タスク_リスト[データの照合],0),3),"")</f>
        <v/>
      </c>
      <c r="I8" s="2" t="str">
        <f ca="1">IFERROR(INDEX(タスク_リスト[],MATCH(I$5&amp;$B8,タスク_リスト[データの照合],0),3),"")</f>
        <v/>
      </c>
    </row>
    <row r="9" spans="2:9" ht="60" customHeight="1" x14ac:dyDescent="0.25">
      <c r="B9" s="2" t="s">
        <v>7</v>
      </c>
      <c r="C9" s="2" t="str">
        <f ca="1">IFERROR(INDEX(タスク_リスト[],MATCH(C$5&amp;$B9,タスク_リスト[データの照合],0),3),"")</f>
        <v/>
      </c>
      <c r="D9" s="2" t="str">
        <f ca="1">IFERROR(INDEX(タスク_リスト[],MATCH(D$5&amp;$B9,タスク_リスト[データの照合],0),3),"")</f>
        <v/>
      </c>
      <c r="E9" s="2" t="str">
        <f ca="1">IFERROR(INDEX(タスク_リスト[],MATCH(E$5&amp;$B9,タスク_リスト[データの照合],0),3),"")</f>
        <v/>
      </c>
      <c r="F9" s="2" t="str">
        <f ca="1">IFERROR(INDEX(タスク_リスト[],MATCH(F$5&amp;$B9,タスク_リスト[データの照合],0),3),"")</f>
        <v/>
      </c>
      <c r="G9" s="2" t="str">
        <f ca="1">IFERROR(INDEX(タスク_リスト[],MATCH(G$5&amp;$B9,タスク_リスト[データの照合],0),3),"")</f>
        <v>78 から 88 ページと、第 4 章の概要</v>
      </c>
      <c r="H9" s="2" t="str">
        <f ca="1">IFERROR(INDEX(タスク_リスト[],MATCH(H$5&amp;$B9,タスク_リスト[データの照合],0),3),"")</f>
        <v/>
      </c>
      <c r="I9" s="2" t="str">
        <f ca="1">IFERROR(INDEX(タスク_リスト[],MATCH(I$5&amp;$B9,タスク_リスト[データの照合],0),3),"")</f>
        <v/>
      </c>
    </row>
    <row r="10" spans="2:9" ht="60" customHeight="1" x14ac:dyDescent="0.25">
      <c r="B10" s="2" t="s">
        <v>8</v>
      </c>
      <c r="C10" s="2" t="str">
        <f ca="1">IFERROR(INDEX(タスク_リスト[],MATCH(C$5&amp;$B10,タスク_リスト[データの照合],0),3),"")</f>
        <v>90 ページと、金曜日のテストのための第 5 章の復習</v>
      </c>
      <c r="D10" s="2" t="str">
        <f ca="1">IFERROR(INDEX(タスク_リスト[],MATCH(D$5&amp;$B10,タスク_リスト[データの照合],0),3),"")</f>
        <v/>
      </c>
      <c r="E10" s="2" t="str">
        <f ca="1">IFERROR(INDEX(タスク_リスト[],MATCH(E$5&amp;$B10,タスク_リスト[データの照合],0),3),"")</f>
        <v/>
      </c>
      <c r="F10" s="2" t="str">
        <f ca="1">IFERROR(INDEX(タスク_リスト[],MATCH(F$5&amp;$B10,タスク_リスト[データの照合],0),3),"")</f>
        <v>第 5 から 8 章のテスト</v>
      </c>
      <c r="G10" s="2" t="str">
        <f ca="1">IFERROR(INDEX(タスク_リスト[],MATCH(G$5&amp;$B10,タスク_リスト[データの照合],0),3),"")</f>
        <v>テスト勉強</v>
      </c>
      <c r="H10" s="2" t="str">
        <f ca="1">IFERROR(INDEX(タスク_リスト[],MATCH(H$5&amp;$B10,タスク_リスト[データの照合],0),3),"")</f>
        <v/>
      </c>
      <c r="I10" s="2" t="str">
        <f ca="1">IFERROR(INDEX(タスク_リスト[],MATCH(I$5&amp;$B10,タスク_リスト[データの照合],0),3),"")</f>
        <v/>
      </c>
    </row>
    <row r="11" spans="2:9" ht="60" customHeight="1" x14ac:dyDescent="0.25">
      <c r="B11" s="2" t="s">
        <v>9</v>
      </c>
      <c r="C11" s="2" t="str">
        <f ca="1">IFERROR(INDEX(タスク_リスト[],MATCH(C$5&amp;$B11,タスク_リスト[データの照合],0),3),"")</f>
        <v/>
      </c>
      <c r="D11" s="2" t="str">
        <f ca="1">IFERROR(INDEX(タスク_リスト[],MATCH(D$5&amp;$B11,タスク_リスト[データの照合],0),3),"")</f>
        <v/>
      </c>
      <c r="E11" s="2" t="str">
        <f ca="1">IFERROR(INDEX(タスク_リスト[],MATCH(E$5&amp;$B11,タスク_リスト[データの照合],0),3),"")</f>
        <v/>
      </c>
      <c r="F11" s="2" t="str">
        <f ca="1">IFERROR(INDEX(タスク_リスト[],MATCH(F$5&amp;$B11,タスク_リスト[データの照合],0),3),"")</f>
        <v/>
      </c>
      <c r="G11" s="2" t="str">
        <f ca="1">IFERROR(INDEX(タスク_リスト[],MATCH(G$5&amp;$B11,タスク_リスト[データの照合],0),3),"")</f>
        <v/>
      </c>
      <c r="H11" s="2" t="str">
        <f ca="1">IFERROR(INDEX(タスク_リスト[],MATCH(H$5&amp;$B11,タスク_リスト[データの照合],0),3),"")</f>
        <v>点検のために部屋を掃除する</v>
      </c>
      <c r="I11" s="2" t="str">
        <f ca="1">IFERROR(INDEX(タスク_リスト[],MATCH(I$5&amp;$B11,タスク_リスト[データの照合],0),3),"")</f>
        <v/>
      </c>
    </row>
  </sheetData>
  <phoneticPr fontId="3"/>
  <dataValidations count="10">
    <dataValidation allowBlank="1" showInputMessage="1" showErrorMessage="1" prompt="この週間タスク スケジュール ワークシートの週間タスクを追跡記録するタスク リスト ワークシートにタスクを追加し、スケジュールを自動更新します。セル B1 を選択し、タスク リスト ワークシートに移動します" sqref="A1"/>
    <dataValidation allowBlank="1" showInputMessage="1" showErrorMessage="1" prompt="タスク リスト ワークシートへのナビゲーション リンク" sqref="B1"/>
    <dataValidation allowBlank="1" showInputMessage="1" showErrorMessage="1" prompt="ワークシートのタイトルはセル B2 と B3 にあります。セル I3 にスケジュール開始日を入力します" sqref="B2"/>
    <dataValidation allowBlank="1" showInputMessage="1" showErrorMessage="1" prompt="右のセルにスケジュール開始日を入力します" sqref="H3"/>
    <dataValidation allowBlank="1" showInputMessage="1" showErrorMessage="1" prompt="このセルにスケジュール開始日を入力しますこの日付で始まる週について、タスク スケジュール テーブルが自動的に更新されます" sqref="I3"/>
    <dataValidation allowBlank="1" showInputMessage="1" showErrorMessage="1" prompt="セル I3 の開始日付/年度この見出しのこの列にクラスのタイトルを入力します。対応するタスクがタスク リスト ワークシートから自動的に更新されます。" sqref="B5"/>
    <dataValidation allowBlank="1" showInputMessage="1" showErrorMessage="1" prompt="左の列に入力されたクラスのタスクがタスク リスト ワークシートのエントリに基づきセル C6 から I11 で自動的に更新されます" sqref="C6"/>
    <dataValidation allowBlank="1" showInputMessage="1" showErrorMessage="1" prompt="このセルにこのタスク スケジュールのカテゴリ名を入力します" sqref="B4"/>
    <dataValidation allowBlank="1" showInputMessage="1" showErrorMessage="1" prompt="セル C4 から I4 には曜日が含まれています。このセルの週の最初の曜日は、スケジュールの開始日に基づいて自動的に更新されます。この曜日を変更するには、セル I3 に新しい日付を入力します" sqref="C4"/>
    <dataValidation allowBlank="1" showInputMessage="1" showErrorMessage="1" prompt="セル C5 から I5 には、I3 に入力された開始日から始まる週の各曜日を表す日付が昇順で含まれます。" sqref="C5"/>
  </dataValidations>
  <hyperlinks>
    <hyperlink ref="B1" location="'タスク リスト'!A1" tooltip="選択すると、タスク リスト ワークシートが表示されます" display="タスク リストに"/>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defaultRowHeight="30" customHeight="1" x14ac:dyDescent="0.25"/>
  <cols>
    <col min="1" max="1" width="2.6640625" style="2" customWidth="1"/>
    <col min="2" max="3" width="23.44140625" style="2" customWidth="1"/>
    <col min="4" max="4" width="48.6640625" style="2" customWidth="1"/>
    <col min="5" max="5" width="17.109375" style="2" hidden="1" customWidth="1"/>
    <col min="6" max="9" width="23.44140625" style="2" customWidth="1"/>
    <col min="10" max="16384" width="8.88671875" style="2"/>
  </cols>
  <sheetData>
    <row r="1" spans="2:5" ht="30" customHeight="1" x14ac:dyDescent="0.25">
      <c r="B1" s="11" t="s">
        <v>11</v>
      </c>
    </row>
    <row r="2" spans="2:5" ht="50.1" customHeight="1" x14ac:dyDescent="0.25">
      <c r="B2" s="4" t="s">
        <v>12</v>
      </c>
    </row>
    <row r="3" spans="2:5" ht="30" customHeight="1" x14ac:dyDescent="0.25">
      <c r="B3" s="6" t="s">
        <v>13</v>
      </c>
      <c r="C3" s="6" t="s">
        <v>14</v>
      </c>
      <c r="D3" s="6" t="s">
        <v>15</v>
      </c>
      <c r="E3" s="6" t="s">
        <v>25</v>
      </c>
    </row>
    <row r="4" spans="2:5" ht="30" customHeight="1" x14ac:dyDescent="0.25">
      <c r="B4" s="9">
        <f ca="1">TODAY()</f>
        <v>42873</v>
      </c>
      <c r="C4" s="1" t="s">
        <v>8</v>
      </c>
      <c r="D4" s="1" t="s">
        <v>16</v>
      </c>
      <c r="E4" s="12" t="str">
        <f ca="1">タスク_リスト[[#This Row],[日付]]&amp;タスク_リスト[[#This Row],[クラス]]</f>
        <v>42873HIS 101</v>
      </c>
    </row>
    <row r="5" spans="2:5" ht="30" customHeight="1" x14ac:dyDescent="0.25">
      <c r="B5" s="9">
        <f ca="1">TODAY()+1</f>
        <v>42874</v>
      </c>
      <c r="C5" s="1" t="s">
        <v>6</v>
      </c>
      <c r="D5" s="1" t="s">
        <v>17</v>
      </c>
      <c r="E5" s="12" t="str">
        <f ca="1">タスク_リスト[[#This Row],[日付]]&amp;タスク_リスト[[#This Row],[クラス]]</f>
        <v>42874MTH 101</v>
      </c>
    </row>
    <row r="6" spans="2:5" ht="30" customHeight="1" x14ac:dyDescent="0.25">
      <c r="B6" s="9">
        <f ca="1">TODAY()+2</f>
        <v>42875</v>
      </c>
      <c r="C6" s="1" t="s">
        <v>5</v>
      </c>
      <c r="D6" s="1" t="s">
        <v>18</v>
      </c>
      <c r="E6" s="12" t="str">
        <f ca="1">タスク_リスト[[#This Row],[日付]]&amp;タスク_リスト[[#This Row],[クラス]]</f>
        <v>42875ART 101</v>
      </c>
    </row>
    <row r="7" spans="2:5" ht="30" customHeight="1" x14ac:dyDescent="0.25">
      <c r="B7" s="9">
        <f ca="1">TODAY()+3</f>
        <v>42876</v>
      </c>
      <c r="C7" s="1" t="s">
        <v>8</v>
      </c>
      <c r="D7" s="1" t="s">
        <v>19</v>
      </c>
      <c r="E7" s="12" t="str">
        <f ca="1">タスク_リスト[[#This Row],[日付]]&amp;タスク_リスト[[#This Row],[クラス]]</f>
        <v>42876HIS 101</v>
      </c>
    </row>
    <row r="8" spans="2:5" ht="30" customHeight="1" x14ac:dyDescent="0.25">
      <c r="B8" s="9">
        <f ca="1">TODAY()+4</f>
        <v>42877</v>
      </c>
      <c r="C8" s="1" t="s">
        <v>7</v>
      </c>
      <c r="D8" s="1" t="s">
        <v>20</v>
      </c>
      <c r="E8" s="12" t="str">
        <f ca="1">タスク_リスト[[#This Row],[日付]]&amp;タスク_リスト[[#This Row],[クラス]]</f>
        <v>42877LIT 101</v>
      </c>
    </row>
    <row r="9" spans="2:5" ht="30" customHeight="1" x14ac:dyDescent="0.25">
      <c r="B9" s="9">
        <f ca="1">TODAY()+4</f>
        <v>42877</v>
      </c>
      <c r="C9" s="1" t="s">
        <v>8</v>
      </c>
      <c r="D9" s="1" t="s">
        <v>21</v>
      </c>
      <c r="E9" s="12" t="str">
        <f ca="1">タスク_リスト[[#This Row],[日付]]&amp;タスク_リスト[[#This Row],[クラス]]</f>
        <v>42877HIS 101</v>
      </c>
    </row>
    <row r="10" spans="2:5" ht="30" customHeight="1" x14ac:dyDescent="0.25">
      <c r="B10" s="9">
        <f ca="1">TODAY()+5</f>
        <v>42878</v>
      </c>
      <c r="C10" s="1" t="s">
        <v>9</v>
      </c>
      <c r="D10" s="1" t="s">
        <v>22</v>
      </c>
      <c r="E10" s="12" t="str">
        <f ca="1">タスク_リスト[[#This Row],[日付]]&amp;タスク_リスト[[#This Row],[クラス]]</f>
        <v>42878その他</v>
      </c>
    </row>
    <row r="11" spans="2:5" ht="30" customHeight="1" x14ac:dyDescent="0.25">
      <c r="B11" s="9">
        <f ca="1">TODAY()+5</f>
        <v>42878</v>
      </c>
      <c r="C11" s="1" t="s">
        <v>9</v>
      </c>
      <c r="D11" s="1" t="s">
        <v>23</v>
      </c>
      <c r="E11" s="12" t="str">
        <f ca="1">タスク_リスト[[#This Row],[日付]]&amp;タスク_リスト[[#This Row],[クラス]]</f>
        <v>42878その他</v>
      </c>
    </row>
    <row r="12" spans="2:5" ht="30" customHeight="1" x14ac:dyDescent="0.25">
      <c r="B12" s="9">
        <f ca="1">TODAY()+6</f>
        <v>42879</v>
      </c>
      <c r="C12" s="1" t="s">
        <v>4</v>
      </c>
      <c r="D12" s="1" t="s">
        <v>24</v>
      </c>
      <c r="E12" s="12" t="str">
        <f ca="1">タスク_リスト[[#This Row],[日付]]&amp;タスク_リスト[[#This Row],[クラス]]</f>
        <v>42879ENG 101</v>
      </c>
    </row>
  </sheetData>
  <dataConsolidate/>
  <phoneticPr fontId="3"/>
  <dataValidations count="7">
    <dataValidation allowBlank="1" showInputMessage="1" showErrorMessage="1" prompt="このワークシートでタスク リストを作成します。タスク スケジュール テーブルでタスクが自動的に更新されます。B1 を選択すると、週間タスク スケジュール ワークシートに戻ります。" sqref="A1"/>
    <dataValidation allowBlank="1" showInputMessage="1" showErrorMessage="1" prompt="週間タスク スケジュール ワークシートへのナビゲーション リンク" sqref="B1"/>
    <dataValidation allowBlank="1" showInputMessage="1" showErrorMessage="1" prompt="ワークシートのタイトルはこのセルにあります。下のテーブルにタスクの詳細を入力します" sqref="B2"/>
    <dataValidation allowBlank="1" showInputMessage="1" showErrorMessage="1" prompt="この見出しの下にあるこの列に日付を入力します。見出しのフィルターを使用し、特定のエントリを検索します" sqref="B3"/>
    <dataValidation allowBlank="1" showInputMessage="1" showErrorMessage="1" prompt="この見出しの下にあるこの列でクラスを選択します。クラス リストはタスク スケジュール テーブルの列 B から更新されます。Alt キーを押しながら下方向キーを押してドロップダウン リストを開き、Enter キーを押して選択します。" sqref="C3"/>
    <dataValidation allowBlank="1" showInputMessage="1" showErrorMessage="1" prompt="この見出しの下にあるこの列、列 C に対応するクラスの課題またはタスクを入力します。" sqref="D3"/>
    <dataValidation type="list" errorStyle="warning" allowBlank="1" showInputMessage="1" showErrorMessage="1" error="エントリはリストの項目と一致しません。[いいえ] を選択し、Alt キーを押しながら下方向キーを押し、Enter キーを押して新しいエントリを選択します。[キャンセル] を押すと、選択が解除されます。" sqref="C4:C12">
      <formula1>クラス</formula1>
    </dataValidation>
  </dataValidations>
  <hyperlinks>
    <hyperlink ref="B1" location="'週間タスク スケジュール'!A1" tooltip="選択すると、週間タスク スケジュール ワークシートが表示されます" display="週間タスク スケジュールに"/>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TM00000010</ap:Template>
  <ap:DocSecurity>0</ap:DocSecurity>
  <ap:ScaleCrop>false</ap:ScaleCrop>
  <ap:HeadingPairs>
    <vt:vector baseType="variant" size="4">
      <vt:variant>
        <vt:lpstr>ワークシート</vt:lpstr>
      </vt:variant>
      <vt:variant>
        <vt:i4>2</vt:i4>
      </vt:variant>
      <vt:variant>
        <vt:lpstr>名前付き一覧</vt:lpstr>
      </vt:variant>
      <vt:variant>
        <vt:i4>8</vt:i4>
      </vt:variant>
    </vt:vector>
  </ap:HeadingPairs>
  <ap:TitlesOfParts>
    <vt:vector baseType="lpstr" size="10">
      <vt:lpstr>週間タスク スケジュール</vt:lpstr>
      <vt:lpstr>タスク リスト</vt:lpstr>
      <vt:lpstr>ColumnTitle2</vt:lpstr>
      <vt:lpstr>'タスク リスト'!Print_Titles</vt:lpstr>
      <vt:lpstr>'週間タスク スケジュール'!Print_Titles</vt:lpstr>
      <vt:lpstr>RowTitleRegion1..I3</vt:lpstr>
      <vt:lpstr>StartDate</vt:lpstr>
      <vt:lpstr>Title1</vt:lpstr>
      <vt:lpstr>WhoField</vt:lpstr>
      <vt:lpstr>クラス</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2016-12-22T22:53:48Z</dcterms:created>
  <dcterms:modified xsi:type="dcterms:W3CDTF">2017-05-18T01:49:40Z</dcterms:modified>
</cp:coreProperties>
</file>