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tables/table62.xml" ContentType="application/vnd.openxmlformats-officedocument.spreadsheetml.table+xml"/>
  <Override PartName="/xl/tables/table13.xml" ContentType="application/vnd.openxmlformats-officedocument.spreadsheetml.table+xml"/>
  <Override PartName="/xl/tables/table54.xml" ContentType="application/vnd.openxmlformats-officedocument.spreadsheetml.table+xml"/>
  <Override PartName="/xl/tables/table45.xml" ContentType="application/vnd.openxmlformats-officedocument.spreadsheetml.table+xml"/>
  <Override PartName="/xl/tables/table36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26"/>
  <workbookPr filterPrivacy="1" autoCompressPictures="0"/>
  <xr:revisionPtr revIDLastSave="0" documentId="13_ncr:1_{A7FB2F45-9A1E-418E-A3D4-78ACD6F01C43}" xr6:coauthVersionLast="48" xr6:coauthVersionMax="48" xr10:uidLastSave="{00000000-0000-0000-0000-000000000000}"/>
  <bookViews>
    <workbookView xWindow="-120" yWindow="-120" windowWidth="26760" windowHeight="14220" activeTab="1" xr2:uid="{00000000-000D-0000-FFFF-FFFF00000000}"/>
  </bookViews>
  <sheets>
    <sheet name="Inizio" sheetId="2" r:id="rId1"/>
    <sheet name="Planner budget vacanze" sheetId="1" r:id="rId2"/>
  </sheets>
  <definedNames>
    <definedName name="_xlnm._FilterDatabase" localSheetId="1" hidden="1">'Planner budget vacanze'!$K$9:$N$9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E17" i="1"/>
  <c r="L17" i="1"/>
  <c r="M17" i="1"/>
  <c r="N33" i="1"/>
  <c r="N34" i="1"/>
  <c r="N32" i="1"/>
  <c r="F33" i="1"/>
  <c r="F34" i="1"/>
  <c r="F35" i="1"/>
  <c r="F32" i="1"/>
  <c r="N22" i="1"/>
  <c r="N23" i="1"/>
  <c r="N24" i="1"/>
  <c r="N25" i="1"/>
  <c r="N26" i="1"/>
  <c r="N27" i="1"/>
  <c r="N21" i="1"/>
  <c r="F22" i="1"/>
  <c r="F23" i="1"/>
  <c r="F24" i="1"/>
  <c r="F25" i="1"/>
  <c r="F26" i="1"/>
  <c r="F21" i="1"/>
  <c r="N14" i="1"/>
  <c r="N15" i="1"/>
  <c r="F11" i="1"/>
  <c r="N4" i="1" l="1"/>
  <c r="F13" i="1"/>
  <c r="F12" i="1"/>
  <c r="F14" i="1" l="1"/>
  <c r="F15" i="1"/>
  <c r="F16" i="1"/>
  <c r="F17" i="1" s="1"/>
  <c r="N3" i="1" l="1"/>
  <c r="N6" i="1" s="1"/>
  <c r="L28" i="1"/>
  <c r="N13" i="1"/>
  <c r="N12" i="1"/>
  <c r="N11" i="1"/>
  <c r="N17" i="1" s="1"/>
  <c r="D36" i="1"/>
  <c r="E36" i="1"/>
  <c r="M36" i="1"/>
  <c r="L36" i="1"/>
  <c r="M28" i="1"/>
  <c r="E28" i="1"/>
  <c r="D28" i="1"/>
  <c r="N28" i="1" l="1"/>
  <c r="F36" i="1"/>
  <c r="N36" i="1"/>
  <c r="F28" i="1"/>
</calcChain>
</file>

<file path=xl/sharedStrings.xml><?xml version="1.0" encoding="utf-8"?>
<sst xmlns="http://schemas.openxmlformats.org/spreadsheetml/2006/main" count="74" uniqueCount="43">
  <si>
    <t>Come usare questo modello</t>
  </si>
  <si>
    <t>Monitora le tue spese grazie a questo strumento di pianificazione del budget delle vacanze.</t>
  </si>
  <si>
    <r>
      <t xml:space="preserve">Per iniziare, immetti i dati relativi al </t>
    </r>
    <r>
      <rPr>
        <b/>
        <sz val="12"/>
        <rFont val="Tw Cen MT"/>
        <family val="1"/>
        <scheme val="minor"/>
      </rPr>
      <t xml:space="preserve">budget </t>
    </r>
    <r>
      <rPr>
        <sz val="12"/>
        <rFont val="Tw Cen MT"/>
        <family val="1"/>
        <scheme val="minor"/>
      </rPr>
      <t xml:space="preserve">e alle </t>
    </r>
    <r>
      <rPr>
        <b/>
        <sz val="12"/>
        <rFont val="Tw Cen MT"/>
        <family val="1"/>
        <scheme val="minor"/>
      </rPr>
      <t>spese effettive</t>
    </r>
    <r>
      <rPr>
        <sz val="12"/>
        <rFont val="Tw Cen MT"/>
        <family val="1"/>
        <scheme val="minor"/>
      </rPr>
      <t xml:space="preserve"> in ogni tabella di categoria.</t>
    </r>
  </si>
  <si>
    <t>REGALI</t>
  </si>
  <si>
    <t>Elemento</t>
  </si>
  <si>
    <t>Famiglia</t>
  </si>
  <si>
    <t>Amici</t>
  </si>
  <si>
    <t>Colleghi</t>
  </si>
  <si>
    <t>Insegnanti, bambinaie, baby sitter e così via</t>
  </si>
  <si>
    <t>Beneficenza</t>
  </si>
  <si>
    <t>Altro (spostarsi con il tasto di tabulazione all'ultima colonna di questa riga per aggiungere una riga)</t>
  </si>
  <si>
    <t>Totale</t>
  </si>
  <si>
    <t>CONFEZIONI</t>
  </si>
  <si>
    <t>Carta da regalo</t>
  </si>
  <si>
    <t>Contrassegni</t>
  </si>
  <si>
    <t>Materiali (nastri, strisce e così via)</t>
  </si>
  <si>
    <t>Scatole</t>
  </si>
  <si>
    <t>Affrancatura</t>
  </si>
  <si>
    <t>VIAGGIO</t>
  </si>
  <si>
    <t>Biglietti aerei</t>
  </si>
  <si>
    <t>Alloggio</t>
  </si>
  <si>
    <t>Trasporti</t>
  </si>
  <si>
    <t>Budget</t>
  </si>
  <si>
    <t>Effettivo</t>
  </si>
  <si>
    <t>Differenza</t>
  </si>
  <si>
    <t>BUDGET REGALI</t>
  </si>
  <si>
    <t>SPESE EFFETTIVE</t>
  </si>
  <si>
    <t>DIFFERENZA (superiore/inferiore al budget)</t>
  </si>
  <si>
    <t>PASTI DELLE VACANZE</t>
  </si>
  <si>
    <t>Generi alimentari</t>
  </si>
  <si>
    <t>Libagioni</t>
  </si>
  <si>
    <t>Decorazioni</t>
  </si>
  <si>
    <t>SVAGO</t>
  </si>
  <si>
    <t>Aiuti per le feste (barista, addetto al catering, addetti alle pulizie, e così via)</t>
  </si>
  <si>
    <t>Cibo e bevande</t>
  </si>
  <si>
    <t>Abbigliamento</t>
  </si>
  <si>
    <t>Biglietti</t>
  </si>
  <si>
    <t>Cene fuori</t>
  </si>
  <si>
    <t>VARIE</t>
  </si>
  <si>
    <t>Foto delle vacanze</t>
  </si>
  <si>
    <t xml:space="preserve">Benzina </t>
  </si>
  <si>
    <t>Planner Budget 
Vacanze</t>
  </si>
  <si>
    <r>
      <rPr>
        <b/>
        <sz val="12"/>
        <rFont val="Tw Cen MT"/>
        <family val="1"/>
        <scheme val="minor"/>
      </rPr>
      <t>Budget per le vacanze</t>
    </r>
    <r>
      <rPr>
        <sz val="12"/>
        <rFont val="Tw Cen MT"/>
        <family val="1"/>
        <scheme val="minor"/>
      </rPr>
      <t xml:space="preserve">, </t>
    </r>
    <r>
      <rPr>
        <b/>
        <sz val="12"/>
        <rFont val="Tw Cen MT"/>
        <family val="1"/>
        <scheme val="minor"/>
      </rPr>
      <t xml:space="preserve">Importo effettivo totale speso </t>
    </r>
    <r>
      <rPr>
        <sz val="12"/>
        <rFont val="Tw Cen MT"/>
        <family val="1"/>
        <scheme val="minor"/>
      </rPr>
      <t xml:space="preserve">e </t>
    </r>
    <r>
      <rPr>
        <b/>
        <sz val="12"/>
        <rFont val="Tw Cen MT"/>
        <family val="1"/>
        <scheme val="minor"/>
      </rPr>
      <t>Differenza</t>
    </r>
    <r>
      <rPr>
        <sz val="12"/>
        <rFont val="Tw Cen MT"/>
        <family val="1"/>
        <scheme val="minor"/>
      </rPr>
      <t xml:space="preserve"> vengono calcolati automaticamente.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</si>
</sst>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#,##0.00\ &quot;€&quot;;[Red]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&quot;€&quot;\ #,##0.00"/>
    <numFmt numFmtId="167" formatCode="&quot;€&quot;\ #,##0.00;[Red]#,##0.00"/>
    <numFmt numFmtId="168" formatCode="#,##0.00\ &quot;€&quot;"/>
    <numFmt numFmtId="169" formatCode="#,##0.00\ _€"/>
  </numFmts>
  <fonts count="63">
    <font>
      <sz val="10"/>
      <name val="Tw Cen MT"/>
      <family val="2"/>
      <scheme val="minor"/>
    </font>
    <font>
      <sz val="11"/>
      <color theme="1"/>
      <name val="Tw Cen MT"/>
      <family val="2"/>
      <scheme val="minor"/>
    </font>
    <font>
      <sz val="8"/>
      <color theme="1"/>
      <name val="Arial"/>
      <family val="2"/>
    </font>
    <font>
      <sz val="10"/>
      <color indexed="63"/>
      <name val="Tw Cen MT"/>
      <family val="2"/>
      <scheme val="minor"/>
    </font>
    <font>
      <b/>
      <sz val="10"/>
      <color indexed="63"/>
      <name val="Tw Cen MT"/>
      <family val="2"/>
      <scheme val="minor"/>
    </font>
    <font>
      <sz val="10"/>
      <name val="Tw Cen MT"/>
      <family val="2"/>
      <scheme val="minor"/>
    </font>
    <font>
      <b/>
      <sz val="10"/>
      <name val="Tw Cen MT"/>
      <family val="2"/>
      <scheme val="minor"/>
    </font>
    <font>
      <b/>
      <sz val="16"/>
      <name val="Tw Cen MT"/>
      <family val="1"/>
      <scheme val="major"/>
    </font>
    <font>
      <b/>
      <sz val="12"/>
      <color theme="0"/>
      <name val="Tw Cen MT"/>
      <family val="2"/>
      <scheme val="minor"/>
    </font>
    <font>
      <b/>
      <sz val="20"/>
      <color theme="5"/>
      <name val="Tw Cen MT"/>
      <family val="2"/>
      <scheme val="minor"/>
    </font>
    <font>
      <sz val="10"/>
      <color theme="9"/>
      <name val="Tw Cen MT"/>
      <family val="2"/>
      <scheme val="minor"/>
    </font>
    <font>
      <b/>
      <sz val="12"/>
      <color theme="4" tint="-0.499984740745262"/>
      <name val="Tw Cen MT"/>
      <family val="2"/>
      <scheme val="minor"/>
    </font>
    <font>
      <b/>
      <sz val="10"/>
      <color theme="4" tint="-0.24994659260841701"/>
      <name val="Tw Cen MT"/>
      <family val="2"/>
      <scheme val="minor"/>
    </font>
    <font>
      <b/>
      <sz val="18"/>
      <color theme="4" tint="-0.499984740745262"/>
      <name val="Tw Cen MT"/>
      <family val="2"/>
      <scheme val="minor"/>
    </font>
    <font>
      <b/>
      <sz val="48"/>
      <color theme="5"/>
      <name val="Tw Cen MT"/>
      <family val="2"/>
      <scheme val="minor"/>
    </font>
    <font>
      <b/>
      <sz val="18"/>
      <color theme="5" tint="-0.499984740745262"/>
      <name val="Tw Cen MT"/>
      <family val="2"/>
      <scheme val="minor"/>
    </font>
    <font>
      <b/>
      <sz val="13"/>
      <color theme="3"/>
      <name val="Tw Cen MT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color theme="2"/>
      <name val="Tw Cen MT"/>
      <family val="2"/>
      <scheme val="minor"/>
    </font>
    <font>
      <b/>
      <sz val="12"/>
      <color theme="2"/>
      <name val="Tw Cen MT"/>
      <family val="2"/>
      <scheme val="minor"/>
    </font>
    <font>
      <b/>
      <sz val="12"/>
      <color theme="1"/>
      <name val="Tw Cen MT"/>
      <family val="2"/>
      <scheme val="minor"/>
    </font>
    <font>
      <b/>
      <sz val="48"/>
      <color theme="9"/>
      <name val="Tw Cen MT"/>
      <family val="2"/>
      <scheme val="minor"/>
    </font>
    <font>
      <b/>
      <sz val="18"/>
      <color theme="1"/>
      <name val="Tw Cen MT"/>
      <family val="2"/>
      <scheme val="minor"/>
    </font>
    <font>
      <b/>
      <sz val="48"/>
      <color theme="8"/>
      <name val="Tw Cen MT"/>
      <family val="2"/>
      <scheme val="minor"/>
    </font>
    <font>
      <b/>
      <sz val="20"/>
      <color theme="8" tint="-0.499984740745262"/>
      <name val="Tw Cen MT"/>
      <family val="2"/>
      <scheme val="minor"/>
    </font>
    <font>
      <sz val="10"/>
      <color theme="8" tint="-0.499984740745262"/>
      <name val="Tw Cen MT"/>
      <family val="2"/>
      <scheme val="minor"/>
    </font>
    <font>
      <b/>
      <sz val="12"/>
      <color theme="1"/>
      <name val="Tw Cen MT"/>
      <family val="1"/>
      <scheme val="minor"/>
    </font>
    <font>
      <b/>
      <sz val="20"/>
      <color theme="2" tint="-0.749992370372631"/>
      <name val="Tw Cen MT"/>
      <family val="2"/>
      <scheme val="minor"/>
    </font>
    <font>
      <b/>
      <sz val="10"/>
      <color theme="2" tint="-0.749992370372631"/>
      <name val="Tw Cen MT"/>
      <family val="2"/>
      <scheme val="minor"/>
    </font>
    <font>
      <sz val="60"/>
      <color theme="4" tint="-0.499984740745262"/>
      <name val="Tw Cen MT"/>
      <family val="2"/>
      <scheme val="minor"/>
    </font>
    <font>
      <b/>
      <sz val="20"/>
      <color theme="9"/>
      <name val="Tw Cen MT (Body)"/>
    </font>
    <font>
      <b/>
      <sz val="20"/>
      <color theme="6"/>
      <name val="Tw Cen MT (Body)"/>
    </font>
    <font>
      <b/>
      <sz val="20"/>
      <color theme="7"/>
      <name val="Tw Cen MT (Body)"/>
    </font>
    <font>
      <b/>
      <sz val="20"/>
      <color theme="5" tint="-0.249977111117893"/>
      <name val="Tw Cen MT (Body)"/>
    </font>
    <font>
      <sz val="12"/>
      <name val="Tw Cen MT"/>
      <family val="2"/>
      <scheme val="minor"/>
    </font>
    <font>
      <sz val="56"/>
      <color theme="4" tint="-0.499984740745262"/>
      <name val="Tw Cen MT"/>
      <family val="2"/>
      <scheme val="minor"/>
    </font>
    <font>
      <sz val="18"/>
      <color theme="1"/>
      <name val="Tw Cen MT"/>
      <family val="2"/>
      <scheme val="minor"/>
    </font>
    <font>
      <sz val="18"/>
      <color theme="5" tint="-0.499984740745262"/>
      <name val="Tw Cen MT"/>
      <family val="2"/>
      <scheme val="minor"/>
    </font>
    <font>
      <sz val="56"/>
      <color theme="1"/>
      <name val="Tw Cen MT"/>
      <family val="2"/>
      <scheme val="minor"/>
    </font>
    <font>
      <sz val="10"/>
      <color theme="1"/>
      <name val="Tw Cen MT"/>
      <family val="2"/>
      <scheme val="minor"/>
    </font>
    <font>
      <sz val="12"/>
      <name val="Tw Cen MT"/>
      <family val="1"/>
      <scheme val="minor"/>
    </font>
    <font>
      <b/>
      <sz val="12"/>
      <name val="Tw Cen MT"/>
      <family val="1"/>
      <scheme val="minor"/>
    </font>
    <font>
      <sz val="18"/>
      <color theme="0"/>
      <name val="Tw Cen MT"/>
      <family val="2"/>
      <scheme val="major"/>
    </font>
    <font>
      <b/>
      <sz val="20"/>
      <color theme="7"/>
      <name val="Tw Cen MT"/>
      <family val="2"/>
      <scheme val="minor"/>
    </font>
    <font>
      <b/>
      <sz val="20"/>
      <color theme="8" tint="-0.499984740745262"/>
      <name val="Tw Cen MT (Body)"/>
    </font>
    <font>
      <b/>
      <sz val="20"/>
      <color theme="4" tint="-0.499984740745262"/>
      <name val="Tw Cen MT (Body)"/>
    </font>
    <font>
      <b/>
      <sz val="12"/>
      <name val="Tw Cen MT"/>
      <family val="2"/>
      <scheme val="minor"/>
    </font>
    <font>
      <sz val="18"/>
      <color theme="3"/>
      <name val="Tw Cen MT"/>
      <family val="2"/>
      <scheme val="major"/>
    </font>
    <font>
      <b/>
      <sz val="15"/>
      <color theme="3"/>
      <name val="Tw Cen MT"/>
      <family val="2"/>
      <scheme val="minor"/>
    </font>
    <font>
      <b/>
      <sz val="11"/>
      <color theme="3"/>
      <name val="Tw Cen MT"/>
      <family val="2"/>
      <scheme val="minor"/>
    </font>
    <font>
      <sz val="11"/>
      <color rgb="FF006100"/>
      <name val="Tw Cen MT"/>
      <family val="2"/>
      <scheme val="minor"/>
    </font>
    <font>
      <sz val="11"/>
      <color rgb="FF9C0006"/>
      <name val="Tw Cen MT"/>
      <family val="2"/>
      <scheme val="minor"/>
    </font>
    <font>
      <sz val="11"/>
      <color rgb="FF9C5700"/>
      <name val="Tw Cen MT"/>
      <family val="2"/>
      <scheme val="minor"/>
    </font>
    <font>
      <sz val="11"/>
      <color rgb="FF3F3F76"/>
      <name val="Tw Cen MT"/>
      <family val="2"/>
      <scheme val="minor"/>
    </font>
    <font>
      <b/>
      <sz val="11"/>
      <color rgb="FF3F3F3F"/>
      <name val="Tw Cen MT"/>
      <family val="2"/>
      <scheme val="minor"/>
    </font>
    <font>
      <b/>
      <sz val="11"/>
      <color rgb="FFFA7D00"/>
      <name val="Tw Cen MT"/>
      <family val="2"/>
      <scheme val="minor"/>
    </font>
    <font>
      <sz val="11"/>
      <color rgb="FFFA7D00"/>
      <name val="Tw Cen MT"/>
      <family val="2"/>
      <scheme val="minor"/>
    </font>
    <font>
      <b/>
      <sz val="11"/>
      <color theme="0"/>
      <name val="Tw Cen MT"/>
      <family val="2"/>
      <scheme val="minor"/>
    </font>
    <font>
      <sz val="11"/>
      <color rgb="FFFF0000"/>
      <name val="Tw Cen MT"/>
      <family val="2"/>
      <scheme val="minor"/>
    </font>
    <font>
      <i/>
      <sz val="11"/>
      <color rgb="FF7F7F7F"/>
      <name val="Tw Cen MT"/>
      <family val="2"/>
      <scheme val="minor"/>
    </font>
    <font>
      <b/>
      <sz val="11"/>
      <color theme="1"/>
      <name val="Tw Cen MT"/>
      <family val="2"/>
      <scheme val="minor"/>
    </font>
    <font>
      <sz val="11"/>
      <color theme="0"/>
      <name val="Tw Cen MT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1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8" fillId="2" borderId="0">
      <alignment horizontal="left" vertical="center"/>
    </xf>
    <xf numFmtId="166" fontId="12" fillId="0" borderId="0">
      <alignment horizontal="right"/>
    </xf>
    <xf numFmtId="0" fontId="12" fillId="0" borderId="0">
      <alignment horizontal="left"/>
    </xf>
    <xf numFmtId="0" fontId="9" fillId="0" borderId="0">
      <alignment horizontal="center" vertical="center"/>
    </xf>
    <xf numFmtId="0" fontId="14" fillId="0" borderId="0">
      <alignment horizontal="left" vertical="center"/>
    </xf>
    <xf numFmtId="0" fontId="13" fillId="4" borderId="0">
      <alignment vertical="center"/>
    </xf>
    <xf numFmtId="168" fontId="13" fillId="5" borderId="0">
      <alignment horizontal="right" vertical="center"/>
    </xf>
    <xf numFmtId="0" fontId="8" fillId="2" borderId="0">
      <alignment horizontal="right" vertical="center"/>
    </xf>
    <xf numFmtId="166" fontId="11" fillId="6" borderId="0">
      <alignment horizontal="right"/>
    </xf>
    <xf numFmtId="0" fontId="16" fillId="0" borderId="1" applyNumberFormat="0" applyFill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6" borderId="6" applyNumberFormat="0" applyAlignment="0" applyProtection="0"/>
    <xf numFmtId="0" fontId="55" fillId="17" borderId="7" applyNumberFormat="0" applyAlignment="0" applyProtection="0"/>
    <xf numFmtId="0" fontId="56" fillId="17" borderId="6" applyNumberFormat="0" applyAlignment="0" applyProtection="0"/>
    <xf numFmtId="0" fontId="57" fillId="0" borderId="8" applyNumberFormat="0" applyFill="0" applyAlignment="0" applyProtection="0"/>
    <xf numFmtId="0" fontId="58" fillId="18" borderId="9" applyNumberFormat="0" applyAlignment="0" applyProtection="0"/>
    <xf numFmtId="0" fontId="59" fillId="0" borderId="0" applyNumberFormat="0" applyFill="0" applyBorder="0" applyAlignment="0" applyProtection="0"/>
    <xf numFmtId="0" fontId="5" fillId="19" borderId="10" applyNumberFormat="0" applyFont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62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</cellStyleXfs>
  <cellXfs count="109">
    <xf numFmtId="0" fontId="0" fillId="0" borderId="0" xfId="0"/>
    <xf numFmtId="0" fontId="14" fillId="3" borderId="0" xfId="5" applyFill="1">
      <alignment horizontal="left" vertical="center"/>
    </xf>
    <xf numFmtId="0" fontId="0" fillId="4" borderId="0" xfId="0" applyFill="1"/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0" fontId="19" fillId="4" borderId="0" xfId="0" applyFont="1" applyFill="1"/>
    <xf numFmtId="0" fontId="4" fillId="3" borderId="0" xfId="0" applyFont="1" applyFill="1" applyAlignment="1">
      <alignment horizontal="left" vertical="center" wrapText="1"/>
    </xf>
    <xf numFmtId="0" fontId="24" fillId="5" borderId="0" xfId="5" applyFont="1" applyFill="1">
      <alignment horizontal="left" vertical="center"/>
    </xf>
    <xf numFmtId="0" fontId="14" fillId="5" borderId="0" xfId="5" applyFill="1">
      <alignment horizontal="left" vertical="center"/>
    </xf>
    <xf numFmtId="0" fontId="14" fillId="5" borderId="0" xfId="5" applyFill="1" applyAlignment="1">
      <alignment horizontal="left" vertical="top"/>
    </xf>
    <xf numFmtId="0" fontId="22" fillId="5" borderId="0" xfId="5" applyFont="1" applyFill="1">
      <alignment horizontal="left" vertical="center"/>
    </xf>
    <xf numFmtId="0" fontId="19" fillId="5" borderId="0" xfId="0" applyFont="1" applyFill="1"/>
    <xf numFmtId="0" fontId="0" fillId="5" borderId="0" xfId="0" applyFill="1"/>
    <xf numFmtId="0" fontId="19" fillId="5" borderId="0" xfId="0" applyFont="1" applyFill="1" applyAlignment="1">
      <alignment horizontal="left"/>
    </xf>
    <xf numFmtId="0" fontId="7" fillId="5" borderId="0" xfId="0" applyFont="1" applyFill="1" applyAlignment="1">
      <alignment vertical="center"/>
    </xf>
    <xf numFmtId="168" fontId="23" fillId="5" borderId="0" xfId="7" applyFont="1">
      <alignment horizontal="right" vertical="center"/>
    </xf>
    <xf numFmtId="0" fontId="19" fillId="5" borderId="0" xfId="0" applyFont="1" applyFill="1" applyAlignment="1">
      <alignment horizontal="left" vertical="top"/>
    </xf>
    <xf numFmtId="0" fontId="4" fillId="5" borderId="0" xfId="0" applyFont="1" applyFill="1" applyAlignment="1">
      <alignment horizontal="left" vertical="top" wrapText="1"/>
    </xf>
    <xf numFmtId="0" fontId="0" fillId="5" borderId="0" xfId="0" applyFill="1" applyAlignment="1">
      <alignment vertical="top"/>
    </xf>
    <xf numFmtId="168" fontId="23" fillId="5" borderId="0" xfId="7" applyFont="1" applyAlignment="1">
      <alignment horizontal="right" vertical="top"/>
    </xf>
    <xf numFmtId="0" fontId="19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 wrapText="1"/>
    </xf>
    <xf numFmtId="0" fontId="8" fillId="0" borderId="0" xfId="1" applyFill="1">
      <alignment horizontal="left" vertical="center"/>
    </xf>
    <xf numFmtId="0" fontId="4" fillId="0" borderId="0" xfId="0" applyFont="1" applyAlignment="1">
      <alignment horizontal="left" vertical="center" wrapText="1"/>
    </xf>
    <xf numFmtId="0" fontId="25" fillId="0" borderId="0" xfId="4" applyFont="1">
      <alignment horizontal="center" vertical="center"/>
    </xf>
    <xf numFmtId="0" fontId="2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1" applyFont="1" applyFill="1">
      <alignment horizontal="left" vertical="center"/>
    </xf>
    <xf numFmtId="0" fontId="8" fillId="10" borderId="0" xfId="1" applyFill="1" applyAlignment="1">
      <alignment horizontal="left" vertical="center" indent="1"/>
    </xf>
    <xf numFmtId="0" fontId="23" fillId="5" borderId="0" xfId="6" applyFont="1" applyFill="1">
      <alignment vertical="center"/>
    </xf>
    <xf numFmtId="0" fontId="19" fillId="3" borderId="0" xfId="0" applyFont="1" applyFill="1" applyAlignment="1">
      <alignment horizontal="left" vertical="center"/>
    </xf>
    <xf numFmtId="0" fontId="30" fillId="3" borderId="0" xfId="5" applyFont="1" applyFill="1" applyAlignment="1">
      <alignment horizontal="left" vertical="center" wrapText="1"/>
    </xf>
    <xf numFmtId="0" fontId="0" fillId="3" borderId="0" xfId="0" applyFill="1"/>
    <xf numFmtId="0" fontId="36" fillId="5" borderId="0" xfId="5" applyFont="1" applyFill="1">
      <alignment horizontal="left" vertical="center"/>
    </xf>
    <xf numFmtId="0" fontId="0" fillId="5" borderId="0" xfId="0" applyFill="1" applyAlignment="1">
      <alignment horizontal="left"/>
    </xf>
    <xf numFmtId="0" fontId="8" fillId="10" borderId="0" xfId="8" applyFill="1">
      <alignment horizontal="right" vertical="center"/>
    </xf>
    <xf numFmtId="168" fontId="37" fillId="5" borderId="0" xfId="7" applyFont="1">
      <alignment horizontal="right" vertical="center"/>
    </xf>
    <xf numFmtId="0" fontId="37" fillId="5" borderId="0" xfId="6" applyFont="1" applyFill="1" applyAlignment="1">
      <alignment vertical="top"/>
    </xf>
    <xf numFmtId="168" fontId="37" fillId="5" borderId="0" xfId="7" applyFont="1" applyAlignment="1">
      <alignment horizontal="right" vertical="top"/>
    </xf>
    <xf numFmtId="0" fontId="37" fillId="5" borderId="2" xfId="6" applyFont="1" applyFill="1" applyBorder="1">
      <alignment vertical="center"/>
    </xf>
    <xf numFmtId="0" fontId="0" fillId="5" borderId="2" xfId="0" applyFill="1" applyBorder="1"/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28" fillId="0" borderId="0" xfId="4" applyFont="1">
      <alignment horizontal="center" vertical="center"/>
    </xf>
    <xf numFmtId="0" fontId="0" fillId="0" borderId="0" xfId="0" applyAlignment="1">
      <alignment vertical="center"/>
    </xf>
    <xf numFmtId="0" fontId="8" fillId="0" borderId="0" xfId="8" applyFill="1">
      <alignment horizontal="right" vertical="center"/>
    </xf>
    <xf numFmtId="0" fontId="35" fillId="0" borderId="0" xfId="0" applyFont="1" applyAlignment="1">
      <alignment horizontal="left" vertical="center" indent="1" shrinkToFit="1"/>
    </xf>
    <xf numFmtId="0" fontId="35" fillId="0" borderId="0" xfId="0" applyFont="1" applyAlignment="1">
      <alignment horizontal="left" vertical="center" indent="1"/>
    </xf>
    <xf numFmtId="0" fontId="35" fillId="0" borderId="0" xfId="0" applyFont="1" applyAlignment="1">
      <alignment vertical="center"/>
    </xf>
    <xf numFmtId="0" fontId="27" fillId="0" borderId="3" xfId="0" applyFont="1" applyBorder="1" applyAlignment="1">
      <alignment horizontal="left" indent="1" shrinkToFit="1"/>
    </xf>
    <xf numFmtId="166" fontId="21" fillId="0" borderId="0" xfId="2" applyFont="1">
      <alignment horizontal="right"/>
    </xf>
    <xf numFmtId="0" fontId="10" fillId="0" borderId="0" xfId="0" applyFont="1"/>
    <xf numFmtId="0" fontId="19" fillId="0" borderId="0" xfId="0" applyFont="1"/>
    <xf numFmtId="0" fontId="3" fillId="0" borderId="0" xfId="0" applyFont="1" applyAlignment="1">
      <alignment horizontal="left" vertical="center"/>
    </xf>
    <xf numFmtId="0" fontId="13" fillId="0" borderId="0" xfId="6" applyFill="1">
      <alignment vertical="center"/>
    </xf>
    <xf numFmtId="0" fontId="0" fillId="0" borderId="0" xfId="0" applyAlignment="1">
      <alignment vertical="top"/>
    </xf>
    <xf numFmtId="0" fontId="41" fillId="0" borderId="0" xfId="0" applyFont="1" applyAlignment="1">
      <alignment vertical="center" wrapText="1"/>
    </xf>
    <xf numFmtId="0" fontId="27" fillId="0" borderId="0" xfId="0" applyFont="1" applyAlignment="1">
      <alignment horizontal="left" indent="1" shrinkToFit="1"/>
    </xf>
    <xf numFmtId="0" fontId="21" fillId="0" borderId="0" xfId="3" applyFont="1" applyAlignment="1">
      <alignment horizontal="left" indent="1"/>
    </xf>
    <xf numFmtId="0" fontId="43" fillId="3" borderId="0" xfId="10" applyFont="1" applyFill="1" applyBorder="1" applyAlignment="1">
      <alignment horizontal="center" vertical="center"/>
    </xf>
    <xf numFmtId="0" fontId="47" fillId="7" borderId="0" xfId="1" applyFont="1" applyFill="1" applyAlignment="1">
      <alignment horizontal="left" vertical="center" indent="1"/>
    </xf>
    <xf numFmtId="0" fontId="47" fillId="7" borderId="0" xfId="8" applyFont="1" applyFill="1">
      <alignment horizontal="right" vertical="center"/>
    </xf>
    <xf numFmtId="0" fontId="47" fillId="12" borderId="0" xfId="1" applyFont="1" applyFill="1" applyAlignment="1">
      <alignment horizontal="left" vertical="center" indent="1"/>
    </xf>
    <xf numFmtId="0" fontId="47" fillId="12" borderId="0" xfId="8" applyFont="1" applyFill="1">
      <alignment horizontal="right" vertical="center"/>
    </xf>
    <xf numFmtId="0" fontId="47" fillId="8" borderId="0" xfId="1" applyFont="1" applyFill="1" applyAlignment="1">
      <alignment horizontal="left" vertical="center" indent="1"/>
    </xf>
    <xf numFmtId="0" fontId="47" fillId="8" borderId="0" xfId="8" applyFont="1" applyFill="1">
      <alignment horizontal="right" vertical="center"/>
    </xf>
    <xf numFmtId="0" fontId="47" fillId="9" borderId="0" xfId="1" applyFont="1" applyFill="1" applyAlignment="1">
      <alignment horizontal="left" vertical="center" indent="1"/>
    </xf>
    <xf numFmtId="0" fontId="47" fillId="9" borderId="0" xfId="8" applyFont="1" applyFill="1">
      <alignment horizontal="right" vertical="center"/>
    </xf>
    <xf numFmtId="0" fontId="47" fillId="11" borderId="0" xfId="1" applyFont="1" applyFill="1" applyAlignment="1">
      <alignment horizontal="left" vertical="center" indent="1"/>
    </xf>
    <xf numFmtId="0" fontId="47" fillId="11" borderId="0" xfId="8" applyFont="1" applyFill="1">
      <alignment horizontal="right" vertical="center"/>
    </xf>
    <xf numFmtId="167" fontId="15" fillId="5" borderId="0" xfId="0" applyNumberFormat="1" applyFont="1" applyFill="1" applyAlignment="1">
      <alignment horizontal="right" vertical="center"/>
    </xf>
    <xf numFmtId="166" fontId="35" fillId="0" borderId="0" xfId="0" applyNumberFormat="1" applyFont="1" applyAlignment="1">
      <alignment vertical="center"/>
    </xf>
    <xf numFmtId="166" fontId="35" fillId="0" borderId="0" xfId="0" applyNumberFormat="1" applyFont="1" applyAlignment="1">
      <alignment horizontal="right" vertical="center"/>
    </xf>
    <xf numFmtId="166" fontId="5" fillId="0" borderId="0" xfId="0" applyNumberFormat="1" applyFont="1" applyAlignment="1">
      <alignment horizontal="right" vertical="center"/>
    </xf>
    <xf numFmtId="166" fontId="27" fillId="0" borderId="0" xfId="0" applyNumberFormat="1" applyFont="1" applyAlignment="1">
      <alignment horizontal="right"/>
    </xf>
    <xf numFmtId="8" fontId="38" fillId="5" borderId="2" xfId="0" applyNumberFormat="1" applyFont="1" applyFill="1" applyBorder="1" applyAlignment="1">
      <alignment horizontal="right" vertical="center"/>
    </xf>
    <xf numFmtId="168" fontId="35" fillId="0" borderId="0" xfId="0" applyNumberFormat="1" applyFont="1" applyAlignment="1">
      <alignment vertical="center"/>
    </xf>
    <xf numFmtId="168" fontId="35" fillId="0" borderId="0" xfId="0" applyNumberFormat="1" applyFont="1" applyAlignment="1">
      <alignment horizontal="right" vertical="center"/>
    </xf>
    <xf numFmtId="168" fontId="27" fillId="0" borderId="3" xfId="0" applyNumberFormat="1" applyFont="1" applyBorder="1"/>
    <xf numFmtId="168" fontId="27" fillId="0" borderId="3" xfId="0" applyNumberFormat="1" applyFont="1" applyBorder="1" applyAlignment="1">
      <alignment horizontal="right"/>
    </xf>
    <xf numFmtId="169" fontId="35" fillId="0" borderId="0" xfId="0" applyNumberFormat="1" applyFont="1" applyAlignment="1">
      <alignment vertical="center"/>
    </xf>
    <xf numFmtId="168" fontId="5" fillId="0" borderId="0" xfId="0" applyNumberFormat="1" applyFont="1" applyAlignment="1">
      <alignment horizontal="right" vertical="center"/>
    </xf>
    <xf numFmtId="168" fontId="27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right" vertical="center"/>
    </xf>
    <xf numFmtId="169" fontId="27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left" vertical="center"/>
    </xf>
    <xf numFmtId="0" fontId="21" fillId="0" borderId="3" xfId="0" applyFont="1" applyBorder="1" applyAlignment="1">
      <alignment horizontal="left" indent="1"/>
    </xf>
    <xf numFmtId="168" fontId="21" fillId="0" borderId="3" xfId="0" applyNumberFormat="1" applyFont="1" applyBorder="1" applyAlignment="1">
      <alignment horizontal="right"/>
    </xf>
    <xf numFmtId="168" fontId="27" fillId="0" borderId="0" xfId="0" applyNumberFormat="1" applyFont="1"/>
    <xf numFmtId="8" fontId="15" fillId="5" borderId="0" xfId="0" applyNumberFormat="1" applyFont="1" applyFill="1" applyAlignment="1">
      <alignment horizontal="right" vertical="center"/>
    </xf>
    <xf numFmtId="0" fontId="35" fillId="0" borderId="0" xfId="0" applyFont="1" applyAlignment="1">
      <alignment horizontal="left" vertical="center" wrapText="1" indent="1" shrinkToFit="1"/>
    </xf>
    <xf numFmtId="0" fontId="37" fillId="5" borderId="0" xfId="6" applyFont="1" applyFill="1">
      <alignment vertical="center"/>
    </xf>
    <xf numFmtId="0" fontId="39" fillId="5" borderId="0" xfId="5" applyFont="1" applyFill="1" applyAlignment="1">
      <alignment horizontal="left" vertical="center" wrapText="1"/>
    </xf>
    <xf numFmtId="0" fontId="39" fillId="5" borderId="0" xfId="5" applyFont="1" applyFill="1">
      <alignment horizontal="left" vertical="center"/>
    </xf>
    <xf numFmtId="0" fontId="40" fillId="5" borderId="0" xfId="0" applyFont="1" applyFill="1" applyAlignment="1">
      <alignment horizontal="left"/>
    </xf>
    <xf numFmtId="0" fontId="34" fillId="0" borderId="0" xfId="4" applyFont="1">
      <alignment horizontal="center" vertical="center"/>
    </xf>
    <xf numFmtId="0" fontId="28" fillId="0" borderId="0" xfId="4" applyFont="1">
      <alignment horizontal="center" vertical="center"/>
    </xf>
    <xf numFmtId="0" fontId="46" fillId="0" borderId="0" xfId="4" applyFont="1">
      <alignment horizontal="center" vertical="center"/>
    </xf>
    <xf numFmtId="0" fontId="45" fillId="0" borderId="0" xfId="4" applyFont="1">
      <alignment horizontal="center" vertical="center"/>
    </xf>
    <xf numFmtId="0" fontId="25" fillId="0" borderId="0" xfId="4" applyFo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0" borderId="0" xfId="4" applyFont="1">
      <alignment horizontal="center" vertical="center"/>
    </xf>
    <xf numFmtId="0" fontId="33" fillId="0" borderId="0" xfId="4" applyFont="1">
      <alignment horizontal="center" vertical="center"/>
    </xf>
    <xf numFmtId="0" fontId="44" fillId="0" borderId="0" xfId="4" applyFont="1">
      <alignment horizontal="center" vertical="center"/>
    </xf>
    <xf numFmtId="0" fontId="35" fillId="0" borderId="0" xfId="0" applyNumberFormat="1" applyFont="1" applyAlignment="1">
      <alignment vertical="center"/>
    </xf>
  </cellXfs>
  <cellStyles count="56">
    <cellStyle name="20% - Colore 1" xfId="33" builtinId="30" customBuiltin="1"/>
    <cellStyle name="20% - Colore 2" xfId="37" builtinId="34" customBuiltin="1"/>
    <cellStyle name="20% - Colore 3" xfId="41" builtinId="38" customBuiltin="1"/>
    <cellStyle name="20% - Colore 4" xfId="45" builtinId="42" customBuiltin="1"/>
    <cellStyle name="20% - Colore 5" xfId="49" builtinId="46" customBuiltin="1"/>
    <cellStyle name="20% - Colore 6" xfId="53" builtinId="50" customBuiltin="1"/>
    <cellStyle name="40% - Colore 1" xfId="34" builtinId="31" customBuiltin="1"/>
    <cellStyle name="40% - Colore 2" xfId="38" builtinId="35" customBuiltin="1"/>
    <cellStyle name="40% - Colore 3" xfId="42" builtinId="39" customBuiltin="1"/>
    <cellStyle name="40% - Colore 4" xfId="46" builtinId="43" customBuiltin="1"/>
    <cellStyle name="40% - Colore 5" xfId="50" builtinId="47" customBuiltin="1"/>
    <cellStyle name="40% - Colore 6" xfId="54" builtinId="51" customBuiltin="1"/>
    <cellStyle name="60% - Colore 1" xfId="35" builtinId="32" customBuiltin="1"/>
    <cellStyle name="60% - Colore 2" xfId="39" builtinId="36" customBuiltin="1"/>
    <cellStyle name="60% - Colore 3" xfId="43" builtinId="40" customBuiltin="1"/>
    <cellStyle name="60% - Colore 4" xfId="47" builtinId="44" customBuiltin="1"/>
    <cellStyle name="60% - Colore 5" xfId="51" builtinId="48" customBuiltin="1"/>
    <cellStyle name="60% - Colore 6" xfId="55" builtinId="52" customBuiltin="1"/>
    <cellStyle name="Calcolo" xfId="25" builtinId="22" customBuiltin="1"/>
    <cellStyle name="Cella collegata" xfId="26" builtinId="24" customBuiltin="1"/>
    <cellStyle name="Cella da controllare" xfId="27" builtinId="23" customBuiltin="1"/>
    <cellStyle name="Colore 1" xfId="32" builtinId="29" customBuiltin="1"/>
    <cellStyle name="Colore 2" xfId="36" builtinId="33" customBuiltin="1"/>
    <cellStyle name="Colore 3" xfId="40" builtinId="37" customBuiltin="1"/>
    <cellStyle name="Colore 4" xfId="44" builtinId="41" customBuiltin="1"/>
    <cellStyle name="Colore 5" xfId="48" builtinId="45" customBuiltin="1"/>
    <cellStyle name="Colore 6" xfId="52" builtinId="49" customBuiltin="1"/>
    <cellStyle name="Input" xfId="23" builtinId="20" customBuiltin="1"/>
    <cellStyle name="Migliaia" xfId="11" builtinId="3" customBuiltin="1"/>
    <cellStyle name="Migliaia [0]" xfId="12" builtinId="6" customBuiltin="1"/>
    <cellStyle name="Neutrale" xfId="22" builtinId="28" customBuiltin="1"/>
    <cellStyle name="Normale" xfId="0" builtinId="0" customBuiltin="1"/>
    <cellStyle name="Normale 2" xfId="1" xr:uid="{00000000-0005-0000-0000-000001000000}"/>
    <cellStyle name="Normale 2 2" xfId="8" xr:uid="{00000000-0005-0000-0000-000002000000}"/>
    <cellStyle name="Normale 3" xfId="4" xr:uid="{00000000-0005-0000-0000-000003000000}"/>
    <cellStyle name="Normale 4" xfId="5" xr:uid="{00000000-0005-0000-0000-000004000000}"/>
    <cellStyle name="Normale 5" xfId="6" xr:uid="{00000000-0005-0000-0000-000005000000}"/>
    <cellStyle name="Nota" xfId="29" builtinId="10" customBuiltin="1"/>
    <cellStyle name="numero totale" xfId="3" xr:uid="{00000000-0005-0000-0000-000009000000}"/>
    <cellStyle name="Output" xfId="24" builtinId="21" customBuiltin="1"/>
    <cellStyle name="Percentuale" xfId="15" builtinId="5" customBuiltin="1"/>
    <cellStyle name="Testo avviso" xfId="28" builtinId="11" customBuiltin="1"/>
    <cellStyle name="Testo descrittivo" xfId="30" builtinId="53" customBuiltin="1"/>
    <cellStyle name="Titolo" xfId="16" builtinId="15" customBuiltin="1"/>
    <cellStyle name="Titolo 1" xfId="17" builtinId="16" customBuiltin="1"/>
    <cellStyle name="Titolo 2" xfId="10" builtinId="17" customBuiltin="1"/>
    <cellStyle name="Titolo 3" xfId="18" builtinId="18" customBuiltin="1"/>
    <cellStyle name="Titolo 4" xfId="19" builtinId="19" customBuiltin="1"/>
    <cellStyle name="Totale" xfId="31" builtinId="25" customBuiltin="1"/>
    <cellStyle name="Valore non valido" xfId="21" builtinId="27" customBuiltin="1"/>
    <cellStyle name="Valore valido" xfId="20" builtinId="26" customBuiltin="1"/>
    <cellStyle name="Valuta" xfId="13" builtinId="4" customBuiltin="1"/>
    <cellStyle name="Valuta [0]" xfId="14" builtinId="7" customBuiltin="1"/>
    <cellStyle name="valuta totale" xfId="2" xr:uid="{00000000-0005-0000-0000-000006000000}"/>
    <cellStyle name="valuta totale 2" xfId="7" xr:uid="{00000000-0005-0000-0000-000007000000}"/>
    <cellStyle name="valuta totale 2 2" xfId="9" xr:uid="{00000000-0005-0000-0000-000008000000}"/>
  </cellStyles>
  <dxfs count="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8" formatCode="#,##0.00\ &quot;€&quot;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8" formatCode="#,##0.00\ &quot;€&quot;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8" formatCode="#,##0.00\ &quot;€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8" formatCode="#,##0.00\ &quot;€&quot;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8" formatCode="#,##0.00\ &quot;€&quot;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border>
        <top style="thin">
          <color theme="8" tint="-0.249977111117893"/>
        </top>
      </border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w Cen MT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theme="4" tint="-0.249977111117893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solid">
          <fgColor indexed="64"/>
          <bgColor theme="6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w Cen MT"/>
        <family val="1"/>
        <scheme val="minor"/>
      </font>
      <numFmt numFmtId="168" formatCode="#,##0.00\ &quot;€&quot;"/>
      <alignment horizontal="right" vertical="bottom" textRotation="0" wrapText="0" indent="0" justifyLastLine="0" shrinkToFit="0" readingOrder="0"/>
      <border diagonalUp="0" diagonalDown="0" outline="0">
        <left/>
        <right/>
        <top style="hair">
          <color theme="0" tint="-0.499984740745262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8" formatCode="#,##0.00\ &quot;€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w Cen MT"/>
        <family val="1"/>
        <scheme val="minor"/>
      </font>
      <numFmt numFmtId="168" formatCode="#,##0.00\ &quot;€&quot;"/>
      <border diagonalUp="0" diagonalDown="0" outline="0">
        <left/>
        <right/>
        <top style="hair">
          <color theme="0" tint="-0.499984740745262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8" formatCode="#,##0.00\ &quot;€&quot;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w Cen MT"/>
        <family val="1"/>
        <scheme val="minor"/>
      </font>
      <numFmt numFmtId="168" formatCode="#,##0.00\ &quot;€&quot;"/>
      <border diagonalUp="0" diagonalDown="0" outline="0">
        <left/>
        <right/>
        <top style="hair">
          <color theme="0" tint="-0.499984740745262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8" formatCode="#,##0.00\ &quot;€&quot;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w Cen MT"/>
        <family val="1"/>
        <scheme val="minor"/>
      </font>
      <alignment horizontal="left" vertical="bottom" textRotation="0" wrapText="0" indent="1" justifyLastLine="0" shrinkToFit="1" readingOrder="0"/>
      <border diagonalUp="0" diagonalDown="0" outline="0">
        <left/>
        <right/>
        <top style="hair">
          <color theme="0" tint="-0.499984740745262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border>
        <top style="hair">
          <color theme="0" tint="-0.499984740745262"/>
        </top>
      </border>
    </dxf>
    <dxf>
      <font>
        <b/>
        <strike val="0"/>
        <outline val="0"/>
        <shadow val="0"/>
        <u val="none"/>
        <vertAlign val="baseline"/>
        <sz val="12"/>
        <color theme="1"/>
        <name val="Tw Cen MT"/>
        <family val="1"/>
        <scheme val="minor"/>
      </font>
      <fill>
        <patternFill patternType="none">
          <fgColor indexed="64"/>
          <bgColor auto="1"/>
        </patternFill>
      </fill>
      <alignment vertical="bottom" textRotation="0" wrapText="0" indent="0" justifyLastLine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theme="4" tint="-0.249977111117893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solid">
          <fgColor indexed="64"/>
          <bgColor theme="8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9" formatCode="#,##0.00\ _€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8" formatCode="#,##0.00\ &quot;€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border>
        <top style="thin">
          <color theme="1"/>
        </top>
      </border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w Cen MT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theme="4" tint="-0.249977111117893"/>
        </bottom>
      </border>
    </dxf>
    <dxf>
      <fill>
        <patternFill patternType="solid">
          <fgColor indexed="64"/>
          <bgColor theme="5" tint="-0.24997711111789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w Cen MT"/>
        <family val="2"/>
        <scheme val="minor"/>
      </font>
      <numFmt numFmtId="168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hair">
          <color theme="0" tint="-0.499984740745262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70" formatCode="&quot;$&quot;#,##0.0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w Cen MT"/>
        <family val="2"/>
        <scheme val="minor"/>
      </font>
      <numFmt numFmtId="168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hair">
          <color theme="0" tint="-0.499984740745262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70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w Cen MT"/>
        <family val="2"/>
        <scheme val="minor"/>
      </font>
      <numFmt numFmtId="168" formatCode="#,##0.00\ &quot;€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hair">
          <color theme="0" tint="-0.499984740745262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70" formatCode="&quot;$&quot;#,##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w Cen MT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 style="hair">
          <color theme="0" tint="-0.499984740745262"/>
        </top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shrinkToFit="1" readingOrder="0"/>
    </dxf>
    <dxf>
      <border>
        <top style="hair">
          <color theme="0" tint="-0.499984740745262"/>
        </top>
      </border>
    </dxf>
    <dxf>
      <font>
        <strike val="0"/>
        <outline val="0"/>
        <shadow val="0"/>
        <u val="none"/>
        <vertAlign val="baseline"/>
        <sz val="12"/>
        <color theme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medium">
          <color theme="4" tint="-0.249977111117893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solid">
          <fgColor indexed="64"/>
          <bgColor theme="4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8" formatCode="#,##0.00\ &quot;€&quot;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8" formatCode="#,##0.0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numFmt numFmtId="168" formatCode="#,##0.0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relativeIndent="1" justifyLastLine="0" readingOrder="0"/>
    </dxf>
    <dxf>
      <border>
        <top style="thin">
          <color theme="1"/>
        </top>
      </border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w Cen MT"/>
        <family val="2"/>
        <scheme val="minor"/>
      </font>
      <fill>
        <patternFill patternType="none">
          <fgColor indexed="64"/>
          <bgColor auto="1"/>
        </patternFill>
      </fill>
    </dxf>
    <dxf>
      <border>
        <bottom style="medium">
          <color theme="4" tint="-0.249977111117893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solid">
          <fgColor indexed="64"/>
          <bgColor theme="7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w Cen MT"/>
        <family val="1"/>
        <scheme val="minor"/>
      </font>
      <numFmt numFmtId="168" formatCode="#,##0.00\ &quot;€&quot;"/>
      <alignment horizontal="right" vertical="bottom" textRotation="0" wrapText="0" indent="0" justifyLastLine="0" shrinkToFit="0" readingOrder="0"/>
      <border diagonalUp="0" diagonalDown="0" outline="0">
        <left/>
        <right/>
        <top style="hair">
          <color theme="0" tint="-0.499984740745262"/>
        </top>
        <bottom/>
      </border>
    </dxf>
    <dxf>
      <numFmt numFmtId="168" formatCode="#,##0.00\ &quot;€&quot;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w Cen MT"/>
        <family val="1"/>
        <scheme val="minor"/>
      </font>
      <numFmt numFmtId="168" formatCode="#,##0.00\ &quot;€&quot;"/>
      <border diagonalUp="0" diagonalDown="0" outline="0">
        <left/>
        <right/>
        <top style="hair">
          <color theme="0" tint="-0.499984740745262"/>
        </top>
        <bottom/>
      </border>
    </dxf>
    <dxf>
      <numFmt numFmtId="168" formatCode="#,##0.00\ &quot;€&quot;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w Cen MT"/>
        <family val="1"/>
        <scheme val="minor"/>
      </font>
      <numFmt numFmtId="168" formatCode="#,##0.00\ &quot;€&quot;"/>
      <border diagonalUp="0" diagonalDown="0" outline="0">
        <left/>
        <right/>
        <top style="hair">
          <color theme="0" tint="-0.499984740745262"/>
        </top>
        <bottom/>
      </border>
    </dxf>
    <dxf>
      <numFmt numFmtId="168" formatCode="#,##0.00\ &quot;€&quot;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w Cen MT"/>
        <family val="1"/>
        <scheme val="minor"/>
      </font>
      <alignment horizontal="left" vertical="bottom" textRotation="0" wrapText="0" indent="1" justifyLastLine="0" shrinkToFit="1" readingOrder="0"/>
      <border diagonalUp="0" diagonalDown="0" outline="0">
        <left/>
        <right/>
        <top style="hair">
          <color theme="0" tint="-0.499984740745262"/>
        </top>
        <bottom/>
      </border>
    </dxf>
    <dxf>
      <fill>
        <patternFill patternType="none">
          <fgColor indexed="64"/>
          <bgColor auto="1"/>
        </patternFill>
      </fill>
    </dxf>
    <dxf>
      <border>
        <top style="hair">
          <color theme="0" tint="-0.499984740745262"/>
        </top>
      </border>
    </dxf>
    <dxf>
      <font>
        <b/>
        <strike val="0"/>
        <outline val="0"/>
        <shadow val="0"/>
        <u val="none"/>
        <vertAlign val="baseline"/>
        <sz val="12"/>
        <color theme="1"/>
        <name val="Tw Cen MT"/>
        <family val="1"/>
        <scheme val="minor"/>
      </font>
      <fill>
        <patternFill patternType="none">
          <fgColor indexed="64"/>
          <bgColor auto="1"/>
        </patternFill>
      </fill>
      <alignment vertical="bottom" textRotation="0" wrapText="0" indent="0" justifyLastLine="0" readingOrder="0"/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readingOrder="0"/>
    </dxf>
    <dxf>
      <border outline="0">
        <bottom style="medium">
          <color theme="4" tint="-0.249977111117893"/>
        </bottom>
      </border>
    </dxf>
    <dxf>
      <font>
        <strike val="0"/>
        <outline val="0"/>
        <shadow val="0"/>
        <u val="none"/>
        <vertAlign val="baseline"/>
        <sz val="12"/>
        <color auto="1"/>
        <name val="Tw Cen MT"/>
        <family val="2"/>
        <scheme val="minor"/>
      </font>
      <fill>
        <patternFill patternType="solid">
          <fgColor indexed="64"/>
          <bgColor theme="9" tint="0.39997558519241921"/>
        </patternFill>
      </fill>
    </dxf>
    <dxf>
      <font>
        <color theme="5" tint="-0.24994659260841701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DF2F9"/>
      <color rgb="FFFCFD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gali" displayName="Regali" ref="C10:F17" totalsRowCount="1" headerRowDxfId="77" dataDxfId="75" totalsRowDxfId="74" headerRowBorderDxfId="76" totalsRowBorderDxfId="73">
  <autoFilter ref="C10:F16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Elemento" totalsRowLabel="Totale" dataDxfId="72" totalsRowDxfId="71"/>
    <tableColumn id="2" xr3:uid="{00000000-0010-0000-0000-000002000000}" name="Budget" totalsRowFunction="sum" dataDxfId="70" totalsRowDxfId="69"/>
    <tableColumn id="3" xr3:uid="{00000000-0010-0000-0000-000003000000}" name="Effettivo" totalsRowFunction="sum" dataDxfId="68" totalsRowDxfId="67"/>
    <tableColumn id="4" xr3:uid="{00000000-0010-0000-0000-000004000000}" name="Differenza" totalsRowFunction="sum" dataDxfId="66" totalsRowDxfId="65">
      <calculatedColumnFormula>Regali[[#This Row],[Budget]]-Regali[[#This Row],[Effettivo]]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Immetti gli articoli regalo, il budget e le spese effettive in questa tabella. La differenza viene calcolata automaticamente e le icone vengono aggiornate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Confezioni" displayName="Confezioni" ref="C20:F27" totalsRowCount="1" headerRowDxfId="64" dataDxfId="62" totalsRowDxfId="61" headerRowBorderDxfId="63" totalsRowBorderDxfId="60">
  <autoFilter ref="C20:F2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Elemento" dataDxfId="59" totalsRowDxfId="58"/>
    <tableColumn id="2" xr3:uid="{00000000-0010-0000-0100-000002000000}" name="Budget" dataDxfId="57" totalsRowDxfId="56"/>
    <tableColumn id="3" xr3:uid="{00000000-0010-0000-0100-000003000000}" name="Effettivo" dataDxfId="55" totalsRowDxfId="54"/>
    <tableColumn id="4" xr3:uid="{00000000-0010-0000-0100-000004000000}" name="Differenza" dataDxfId="53" totalsRowDxfId="52">
      <calculatedColumnFormula>Confezioni[[#This Row],[Budget]]-Confezioni[[#This Row],[Effettivo]]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Immetti gli elementi relativi alle confezioni, il budget e le spese effettive in questa tabella. La differenza viene calcolata automaticamente e le icone vengono aggiornate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Intrattenimento" displayName="Intrattenimento" ref="K20:N28" totalsRowCount="1" headerRowDxfId="51" dataDxfId="49" totalsRowDxfId="48" headerRowBorderDxfId="50" totalsRowBorderDxfId="47">
  <autoFilter ref="K20:N27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Elemento" totalsRowLabel="Totale" dataDxfId="46" totalsRowDxfId="45"/>
    <tableColumn id="2" xr3:uid="{00000000-0010-0000-0200-000002000000}" name="Budget" totalsRowFunction="sum" dataDxfId="44" totalsRowDxfId="43"/>
    <tableColumn id="3" xr3:uid="{00000000-0010-0000-0200-000003000000}" name="Effettivo" totalsRowFunction="sum" dataDxfId="42" totalsRowDxfId="41"/>
    <tableColumn id="4" xr3:uid="{00000000-0010-0000-0200-000004000000}" name="Differenza" totalsRowFunction="sum" dataDxfId="40" totalsRowDxfId="39">
      <calculatedColumnFormula>Intrattenimento[[#This Row],[Budget]]-Intrattenimento[[#This Row],[Effettivo]]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Immetti gli elementi relativi all'intrattenimento, il budget e le spese effettive in questa tabella. La differenza viene calcolata automaticamente e le icone vengono aggiornate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Varie" displayName="Varie" ref="K31:N35" totalsRowCount="1" headerRowDxfId="38" dataDxfId="36" totalsRowDxfId="35" headerRowBorderDxfId="37" totalsRowBorderDxfId="34">
  <autoFilter ref="K31:N34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Elemento" dataDxfId="33" totalsRowDxfId="32"/>
    <tableColumn id="2" xr3:uid="{00000000-0010-0000-0300-000002000000}" name="Budget" dataDxfId="3" totalsRowDxfId="1"/>
    <tableColumn id="3" xr3:uid="{00000000-0010-0000-0300-000003000000}" name="Effettivo" dataDxfId="2" totalsRowDxfId="0"/>
    <tableColumn id="4" xr3:uid="{00000000-0010-0000-0300-000004000000}" name="Differenza" dataDxfId="31" totalsRowDxfId="30">
      <calculatedColumnFormula>Varie[[#This Row],[Budget]]-Varie[[#This Row],[Effettivo]]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Immetti gli elementi vari, il budget e le spese effettive in questa tabella. La differenza viene calcolata automaticamente e le icone vengono aggiornate"/>
    </ext>
  </extLst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Viaggi" displayName="Viaggi" ref="C31:F36" totalsRowCount="1" headerRowDxfId="29" dataDxfId="27" totalsRowDxfId="26" headerRowBorderDxfId="28" totalsRowBorderDxfId="25">
  <autoFilter ref="C31:F35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Elemento" totalsRowLabel="Totale" dataDxfId="24" totalsRowDxfId="23"/>
    <tableColumn id="2" xr3:uid="{00000000-0010-0000-0400-000002000000}" name="Budget" totalsRowFunction="sum" dataDxfId="22" totalsRowDxfId="21"/>
    <tableColumn id="3" xr3:uid="{00000000-0010-0000-0400-000003000000}" name="Effettivo" totalsRowFunction="sum" dataDxfId="20" totalsRowDxfId="19"/>
    <tableColumn id="4" xr3:uid="{00000000-0010-0000-0400-000004000000}" name="Differenza" totalsRowFunction="sum" dataDxfId="18" totalsRowDxfId="17">
      <calculatedColumnFormula>Viaggi[[#This Row],[Budget]]-Viaggi[[#This Row],[Effettivo]]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Immetti gli elementi relativi al viaggio, il budget e le spese effettive in questa tabella. La differenza viene calcolata automaticamente e le icone vengono aggiornate"/>
    </ext>
  </extLst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Pasti" displayName="Pasti" ref="K10:N16" totalsRowCount="1" headerRowDxfId="16" dataDxfId="14" totalsRowDxfId="13" headerRowBorderDxfId="15" totalsRowBorderDxfId="12">
  <autoFilter ref="K10:N15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Elemento" dataDxfId="11" totalsRowDxfId="10"/>
    <tableColumn id="2" xr3:uid="{00000000-0010-0000-0500-000002000000}" name="Budget" dataDxfId="9" totalsRowDxfId="8"/>
    <tableColumn id="3" xr3:uid="{00000000-0010-0000-0500-000003000000}" name="Effettivo" dataDxfId="7" totalsRowDxfId="6"/>
    <tableColumn id="4" xr3:uid="{00000000-0010-0000-0500-000004000000}" name="Differenza" dataDxfId="5" totalsRowDxfId="4">
      <calculatedColumnFormula>Pasti[[#This Row],[Budget]]-Pasti[[#This Row],[Effettivo]]</calculatedColumnFormula>
    </tableColumn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Immetti gli elementi relativi ai pasti, il budget e le spese effettive in questa tabella. La differenza viene calcolata automaticamente e le icone vengono aggiornate"/>
    </ext>
  </extLst>
</table>
</file>

<file path=xl/theme/theme1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rgbClr val="FFFFFF"/>
      </a:lt1>
      <a:dk2>
        <a:srgbClr val="373545"/>
      </a:dk2>
      <a:lt2>
        <a:srgbClr val="FFFFFF"/>
      </a:lt2>
      <a:accent1>
        <a:srgbClr val="8FD8D2"/>
      </a:accent1>
      <a:accent2>
        <a:srgbClr val="9BA5CE"/>
      </a:accent2>
      <a:accent3>
        <a:srgbClr val="DF7449"/>
      </a:accent3>
      <a:accent4>
        <a:srgbClr val="DCB238"/>
      </a:accent4>
      <a:accent5>
        <a:srgbClr val="B2D094"/>
      </a:accent5>
      <a:accent6>
        <a:srgbClr val="B71D5C"/>
      </a:accent6>
      <a:hlink>
        <a:srgbClr val="69A020"/>
      </a:hlink>
      <a:folHlink>
        <a:srgbClr val="8C8C8C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table" Target="/xl/tables/table62.xml" Id="rId7" /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54.xml" Id="rId6" /><Relationship Type="http://schemas.openxmlformats.org/officeDocument/2006/relationships/table" Target="/xl/tables/table45.xml" Id="rId5" /><Relationship Type="http://schemas.openxmlformats.org/officeDocument/2006/relationships/table" Target="/xl/tables/table36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22FBB-70EC-426C-BB07-D35536D44E0E}">
  <dimension ref="B1:B7"/>
  <sheetViews>
    <sheetView showGridLines="0" zoomScaleNormal="100" workbookViewId="0"/>
  </sheetViews>
  <sheetFormatPr defaultColWidth="8.7109375" defaultRowHeight="12.75"/>
  <cols>
    <col min="1" max="1" width="2.7109375" customWidth="1"/>
    <col min="2" max="2" width="97.5703125" customWidth="1"/>
    <col min="3" max="3" width="2.7109375" customWidth="1"/>
  </cols>
  <sheetData>
    <row r="1" spans="2:2" ht="30" customHeight="1">
      <c r="B1" s="62" t="s">
        <v>0</v>
      </c>
    </row>
    <row r="2" spans="2:2" ht="27" customHeight="1">
      <c r="B2" s="59" t="s">
        <v>1</v>
      </c>
    </row>
    <row r="3" spans="2:2" ht="25.15" customHeight="1">
      <c r="B3" s="59" t="s">
        <v>2</v>
      </c>
    </row>
    <row r="4" spans="2:2" ht="27" customHeight="1">
      <c r="B4" s="59" t="s">
        <v>42</v>
      </c>
    </row>
    <row r="5" spans="2:2" ht="34.5" customHeight="1">
      <c r="B5" s="5"/>
    </row>
    <row r="6" spans="2:2" ht="15">
      <c r="B6" s="4"/>
    </row>
    <row r="7" spans="2:2" ht="54.75" customHeight="1">
      <c r="B7" s="3"/>
    </row>
  </sheetData>
  <pageMargins left="0.7" right="0.7" top="0.75" bottom="0.75" header="0.3" footer="0.3"/>
  <pageSetup paperSize="9" scale="9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T58"/>
  <sheetViews>
    <sheetView showGridLines="0" tabSelected="1" zoomScaleNormal="100" workbookViewId="0"/>
  </sheetViews>
  <sheetFormatPr defaultColWidth="9.140625" defaultRowHeight="12.75"/>
  <cols>
    <col min="1" max="1" width="9.140625" style="2"/>
    <col min="2" max="2" width="0.7109375" style="6" customWidth="1"/>
    <col min="3" max="3" width="65" style="2" customWidth="1"/>
    <col min="4" max="4" width="22" style="2" customWidth="1"/>
    <col min="5" max="5" width="12.7109375" style="2" customWidth="1"/>
    <col min="6" max="6" width="15.42578125" style="2" customWidth="1"/>
    <col min="7" max="7" width="1.7109375" style="2" customWidth="1"/>
    <col min="8" max="8" width="8.28515625" style="2" customWidth="1"/>
    <col min="9" max="9" width="6.42578125" style="2" customWidth="1"/>
    <col min="10" max="10" width="0.7109375" style="2" customWidth="1"/>
    <col min="11" max="11" width="73.42578125" style="2" customWidth="1"/>
    <col min="12" max="12" width="22" style="2" customWidth="1"/>
    <col min="13" max="13" width="20.140625" style="2" customWidth="1"/>
    <col min="14" max="14" width="15.42578125" style="2" customWidth="1"/>
    <col min="15" max="15" width="1.7109375" style="2" customWidth="1"/>
    <col min="16" max="16" width="3.7109375" style="2" customWidth="1"/>
    <col min="17" max="16384" width="9.140625" style="2"/>
  </cols>
  <sheetData>
    <row r="1" spans="1:20" customFormat="1" ht="37.15" customHeight="1">
      <c r="A1" s="13"/>
      <c r="B1" s="12"/>
      <c r="C1" s="95" t="s">
        <v>41</v>
      </c>
      <c r="D1" s="96"/>
      <c r="E1" s="96"/>
      <c r="F1" s="96"/>
      <c r="G1" s="96"/>
      <c r="H1" s="97"/>
      <c r="I1" s="8"/>
      <c r="J1" s="13"/>
      <c r="K1" s="13"/>
      <c r="L1" s="13"/>
      <c r="M1" s="13"/>
      <c r="N1" s="13"/>
      <c r="O1" s="13"/>
      <c r="P1" s="13"/>
      <c r="Q1" s="13"/>
      <c r="T1" s="57"/>
    </row>
    <row r="2" spans="1:20" customFormat="1" ht="25.5" customHeight="1">
      <c r="A2" s="13"/>
      <c r="B2" s="14"/>
      <c r="C2" s="96"/>
      <c r="D2" s="96"/>
      <c r="E2" s="96"/>
      <c r="F2" s="96"/>
      <c r="G2" s="96"/>
      <c r="H2" s="97"/>
      <c r="I2" s="9"/>
      <c r="J2" s="15"/>
      <c r="K2" s="13"/>
      <c r="L2" s="13"/>
      <c r="M2" s="13"/>
      <c r="N2" s="13"/>
      <c r="O2" s="13"/>
      <c r="P2" s="13"/>
      <c r="Q2" s="13"/>
    </row>
    <row r="3" spans="1:20" s="58" customFormat="1" ht="41.25" customHeight="1">
      <c r="A3" s="19"/>
      <c r="B3" s="17"/>
      <c r="C3" s="96"/>
      <c r="D3" s="96"/>
      <c r="E3" s="96"/>
      <c r="F3" s="96"/>
      <c r="G3" s="96"/>
      <c r="H3" s="97"/>
      <c r="I3" s="10"/>
      <c r="J3" s="18"/>
      <c r="K3" s="94" t="s">
        <v>25</v>
      </c>
      <c r="L3" s="94"/>
      <c r="M3" s="13"/>
      <c r="N3" s="39">
        <f>SUM(Regali[Budget],Confezioni[Budget],(Viaggi[Budget],(Pasti[Budget],(Intrattenimento[Budget],Varie[Budget]))))</f>
        <v>750</v>
      </c>
      <c r="O3" s="16"/>
      <c r="P3" s="19"/>
      <c r="Q3" s="19"/>
    </row>
    <row r="4" spans="1:20" customFormat="1" ht="29.25" customHeight="1">
      <c r="A4" s="13"/>
      <c r="B4" s="21"/>
      <c r="C4" s="96"/>
      <c r="D4" s="96"/>
      <c r="E4" s="96"/>
      <c r="F4" s="96"/>
      <c r="G4" s="96"/>
      <c r="H4" s="97"/>
      <c r="I4" s="11"/>
      <c r="J4" s="22"/>
      <c r="K4" s="40" t="s">
        <v>26</v>
      </c>
      <c r="L4" s="40"/>
      <c r="M4" s="19"/>
      <c r="N4" s="41">
        <f>SUM((Regali[Effettivo],(Confezioni[Effettivo],(Viaggi[Effettivo],(Pasti[Effettivo],(Intrattenimento[Effettivo],(Varie[Effettivo])))))))</f>
        <v>820</v>
      </c>
      <c r="O4" s="20"/>
      <c r="P4" s="13"/>
      <c r="Q4" s="13"/>
    </row>
    <row r="5" spans="1:20" customFormat="1" ht="13.9" customHeight="1">
      <c r="A5" s="13"/>
      <c r="B5" s="21"/>
      <c r="C5" s="96"/>
      <c r="D5" s="96"/>
      <c r="E5" s="96"/>
      <c r="F5" s="96"/>
      <c r="G5" s="96"/>
      <c r="H5" s="97"/>
      <c r="I5" s="11"/>
      <c r="J5" s="22"/>
      <c r="K5" s="40"/>
      <c r="L5" s="40"/>
      <c r="M5" s="19"/>
      <c r="N5" s="41"/>
      <c r="O5" s="20"/>
      <c r="P5" s="13"/>
      <c r="Q5" s="13"/>
    </row>
    <row r="6" spans="1:20" customFormat="1" ht="64.150000000000006" customHeight="1">
      <c r="A6" s="13"/>
      <c r="B6" s="21"/>
      <c r="C6" s="96"/>
      <c r="D6" s="96"/>
      <c r="E6" s="96"/>
      <c r="F6" s="96"/>
      <c r="G6" s="96"/>
      <c r="H6" s="97"/>
      <c r="I6" s="9"/>
      <c r="J6" s="22"/>
      <c r="K6" s="42" t="s">
        <v>27</v>
      </c>
      <c r="L6" s="42"/>
      <c r="M6" s="43"/>
      <c r="N6" s="78">
        <f>SUM(N3-N4)</f>
        <v>-70</v>
      </c>
      <c r="O6" s="73"/>
      <c r="P6" s="13"/>
      <c r="Q6" s="13"/>
    </row>
    <row r="7" spans="1:20" customFormat="1" ht="19.149999999999999" customHeight="1">
      <c r="A7" s="13"/>
      <c r="B7" s="21"/>
      <c r="C7" s="36"/>
      <c r="D7" s="36"/>
      <c r="E7" s="36"/>
      <c r="F7" s="36"/>
      <c r="G7" s="36"/>
      <c r="H7" s="37"/>
      <c r="I7" s="9"/>
      <c r="J7" s="22"/>
      <c r="K7" s="32"/>
      <c r="L7" s="32"/>
      <c r="M7" s="13"/>
      <c r="N7" s="92"/>
      <c r="O7" s="73"/>
      <c r="P7" s="13"/>
      <c r="Q7" s="13"/>
    </row>
    <row r="8" spans="1:20" customFormat="1" ht="4.1500000000000004" customHeight="1">
      <c r="A8" s="35"/>
      <c r="B8" s="33"/>
      <c r="C8" s="34"/>
      <c r="D8" s="34"/>
      <c r="E8" s="34"/>
      <c r="F8" s="34"/>
      <c r="G8" s="34"/>
      <c r="H8" s="1"/>
      <c r="I8" s="1"/>
      <c r="J8" s="7"/>
      <c r="K8" s="35"/>
      <c r="L8" s="35"/>
      <c r="M8" s="35"/>
      <c r="N8" s="35"/>
      <c r="O8" s="35"/>
      <c r="P8" s="35"/>
      <c r="Q8" s="35"/>
    </row>
    <row r="9" spans="1:20" s="47" customFormat="1" ht="80.25" customHeight="1">
      <c r="B9" s="29"/>
      <c r="C9" s="103" t="s">
        <v>3</v>
      </c>
      <c r="D9" s="104"/>
      <c r="E9" s="104"/>
      <c r="F9" s="104"/>
      <c r="G9" s="44"/>
      <c r="H9" s="44"/>
      <c r="I9" s="44"/>
      <c r="J9" s="45"/>
      <c r="K9" s="105" t="s">
        <v>28</v>
      </c>
      <c r="L9" s="99"/>
      <c r="M9" s="99"/>
      <c r="N9" s="99"/>
      <c r="O9" s="46"/>
    </row>
    <row r="10" spans="1:20" customFormat="1" ht="28.9" customHeight="1">
      <c r="B10" s="29"/>
      <c r="C10" s="71" t="s">
        <v>4</v>
      </c>
      <c r="D10" s="72" t="s">
        <v>22</v>
      </c>
      <c r="E10" s="72" t="s">
        <v>23</v>
      </c>
      <c r="F10" s="72" t="s">
        <v>24</v>
      </c>
      <c r="G10" s="48"/>
      <c r="H10" s="23"/>
      <c r="I10" s="23"/>
      <c r="J10" s="24"/>
      <c r="K10" s="69" t="s">
        <v>4</v>
      </c>
      <c r="L10" s="70" t="s">
        <v>22</v>
      </c>
      <c r="M10" s="70" t="s">
        <v>23</v>
      </c>
      <c r="N10" s="70" t="s">
        <v>24</v>
      </c>
      <c r="O10" s="48"/>
    </row>
    <row r="11" spans="1:20" s="47" customFormat="1" ht="32.1" customHeight="1">
      <c r="B11" s="29"/>
      <c r="C11" s="49" t="s">
        <v>5</v>
      </c>
      <c r="D11" s="79">
        <v>500</v>
      </c>
      <c r="E11" s="79">
        <v>495</v>
      </c>
      <c r="F11" s="80">
        <f>Regali[[#This Row],[Budget]]-Regali[[#This Row],[Effettivo]]</f>
        <v>5</v>
      </c>
      <c r="G11" s="80"/>
      <c r="H11" s="84"/>
      <c r="I11" s="84"/>
      <c r="J11" s="24"/>
      <c r="K11" s="49" t="s">
        <v>29</v>
      </c>
      <c r="L11" s="79"/>
      <c r="M11" s="79"/>
      <c r="N11" s="80">
        <f>Pasti[[#This Row],[Budget]]-Pasti[[#This Row],[Effettivo]]</f>
        <v>0</v>
      </c>
      <c r="O11" s="75"/>
    </row>
    <row r="12" spans="1:20" s="47" customFormat="1" ht="32.1" customHeight="1">
      <c r="B12" s="29"/>
      <c r="C12" s="49" t="s">
        <v>6</v>
      </c>
      <c r="D12" s="79">
        <v>250</v>
      </c>
      <c r="E12" s="79">
        <v>325</v>
      </c>
      <c r="F12" s="80">
        <f>Regali[[#This Row],[Budget]]-Regali[[#This Row],[Effettivo]]</f>
        <v>-75</v>
      </c>
      <c r="G12" s="80"/>
      <c r="H12" s="84"/>
      <c r="I12" s="84"/>
      <c r="J12" s="24"/>
      <c r="K12" s="49" t="s">
        <v>30</v>
      </c>
      <c r="L12" s="79"/>
      <c r="M12" s="79"/>
      <c r="N12" s="80">
        <f>Pasti[[#This Row],[Budget]]-Pasti[[#This Row],[Effettivo]]</f>
        <v>0</v>
      </c>
      <c r="O12" s="75"/>
    </row>
    <row r="13" spans="1:20" s="47" customFormat="1" ht="32.1" customHeight="1">
      <c r="B13" s="29"/>
      <c r="C13" s="49" t="s">
        <v>7</v>
      </c>
      <c r="D13" s="79"/>
      <c r="E13" s="79"/>
      <c r="F13" s="80">
        <f>Regali[[#This Row],[Budget]]-Regali[[#This Row],[Effettivo]]</f>
        <v>0</v>
      </c>
      <c r="G13" s="80"/>
      <c r="H13" s="84"/>
      <c r="I13" s="84"/>
      <c r="J13" s="24"/>
      <c r="K13" s="49" t="s">
        <v>31</v>
      </c>
      <c r="L13" s="79"/>
      <c r="M13" s="79"/>
      <c r="N13" s="80">
        <f>Pasti[[#This Row],[Budget]]-Pasti[[#This Row],[Effettivo]]</f>
        <v>0</v>
      </c>
      <c r="O13" s="75"/>
    </row>
    <row r="14" spans="1:20" s="47" customFormat="1" ht="32.1" customHeight="1">
      <c r="B14" s="29"/>
      <c r="C14" s="49" t="s">
        <v>8</v>
      </c>
      <c r="D14" s="79"/>
      <c r="E14" s="79"/>
      <c r="F14" s="80">
        <f>Regali[[#This Row],[Budget]]-Regali[[#This Row],[Effettivo]]</f>
        <v>0</v>
      </c>
      <c r="G14" s="80"/>
      <c r="H14" s="84"/>
      <c r="I14" s="84"/>
      <c r="J14" s="24"/>
      <c r="K14" s="93" t="s">
        <v>10</v>
      </c>
      <c r="L14" s="79"/>
      <c r="M14" s="79"/>
      <c r="N14" s="80">
        <f>Pasti[[#This Row],[Budget]]-Pasti[[#This Row],[Effettivo]]</f>
        <v>0</v>
      </c>
      <c r="O14" s="75"/>
    </row>
    <row r="15" spans="1:20" s="47" customFormat="1" ht="32.1" customHeight="1">
      <c r="B15" s="29"/>
      <c r="C15" s="49" t="s">
        <v>9</v>
      </c>
      <c r="D15" s="79"/>
      <c r="E15" s="79"/>
      <c r="F15" s="80">
        <f>Regali[[#This Row],[Budget]]-Regali[[#This Row],[Effettivo]]</f>
        <v>0</v>
      </c>
      <c r="G15" s="80"/>
      <c r="H15" s="84"/>
      <c r="I15" s="84"/>
      <c r="J15" s="24"/>
      <c r="K15" s="49"/>
      <c r="L15" s="79"/>
      <c r="M15" s="79"/>
      <c r="N15" s="80">
        <f>Pasti[[#This Row],[Budget]]-Pasti[[#This Row],[Effettivo]]</f>
        <v>0</v>
      </c>
      <c r="O15" s="75"/>
    </row>
    <row r="16" spans="1:20" s="47" customFormat="1" ht="32.1" customHeight="1">
      <c r="B16" s="29"/>
      <c r="C16" s="93" t="s">
        <v>10</v>
      </c>
      <c r="D16" s="79"/>
      <c r="E16" s="79"/>
      <c r="F16" s="80">
        <f>Regali[[#This Row],[Budget]]-Regali[[#This Row],[Effettivo]]</f>
        <v>0</v>
      </c>
      <c r="G16" s="80"/>
      <c r="H16" s="84"/>
      <c r="I16" s="84"/>
      <c r="J16" s="24"/>
      <c r="K16" s="50"/>
      <c r="L16" s="51"/>
      <c r="M16" s="51"/>
      <c r="N16" s="51"/>
      <c r="O16" s="51"/>
    </row>
    <row r="17" spans="2:15" s="47" customFormat="1" ht="32.1" customHeight="1">
      <c r="B17" s="29"/>
      <c r="C17" s="52" t="s">
        <v>11</v>
      </c>
      <c r="D17" s="81">
        <f>SUBTOTAL(109,Regali[Budget])</f>
        <v>750</v>
      </c>
      <c r="E17" s="81">
        <f>SUBTOTAL(109,Regali[Effettivo])</f>
        <v>820</v>
      </c>
      <c r="F17" s="82">
        <f>SUBTOTAL(109,Regali[Differenza])</f>
        <v>-70</v>
      </c>
      <c r="G17" s="85"/>
      <c r="H17" s="84"/>
      <c r="I17" s="84"/>
      <c r="J17" s="24"/>
      <c r="K17" s="52" t="s">
        <v>11</v>
      </c>
      <c r="L17" s="81">
        <f>SUBTOTAL(109,Pasti[Budget])</f>
        <v>0</v>
      </c>
      <c r="M17" s="81">
        <f>SUBTOTAL(109,Pasti[Effettivo])</f>
        <v>0</v>
      </c>
      <c r="N17" s="82">
        <f>SUBTOTAL(109,Pasti[Differenza])</f>
        <v>0</v>
      </c>
      <c r="O17" s="77"/>
    </row>
    <row r="18" spans="2:15" s="47" customFormat="1" ht="23.25" hidden="1" customHeight="1">
      <c r="B18" s="29"/>
      <c r="C18" s="60"/>
      <c r="D18" s="91"/>
      <c r="E18" s="91"/>
      <c r="F18" s="85"/>
      <c r="G18" s="77"/>
      <c r="H18" s="76"/>
      <c r="I18" s="76"/>
      <c r="J18" s="24"/>
      <c r="K18" s="60"/>
      <c r="L18" s="91"/>
      <c r="M18" s="91"/>
      <c r="N18" s="85"/>
      <c r="O18" s="77"/>
    </row>
    <row r="19" spans="2:15" s="47" customFormat="1" ht="66" customHeight="1">
      <c r="B19" s="29"/>
      <c r="C19" s="106" t="s">
        <v>12</v>
      </c>
      <c r="D19" s="107"/>
      <c r="E19" s="107"/>
      <c r="F19" s="107"/>
      <c r="G19" s="46"/>
      <c r="H19" s="25"/>
      <c r="I19" s="25"/>
      <c r="J19" s="26"/>
      <c r="K19" s="100" t="s">
        <v>32</v>
      </c>
      <c r="L19" s="100"/>
      <c r="M19" s="100"/>
      <c r="N19" s="100"/>
      <c r="O19" s="46"/>
    </row>
    <row r="20" spans="2:15" customFormat="1" ht="27" customHeight="1">
      <c r="B20" s="30"/>
      <c r="C20" s="67" t="s">
        <v>4</v>
      </c>
      <c r="D20" s="68" t="s">
        <v>22</v>
      </c>
      <c r="E20" s="68" t="s">
        <v>23</v>
      </c>
      <c r="F20" s="68" t="s">
        <v>24</v>
      </c>
      <c r="G20" s="48"/>
      <c r="H20" s="23"/>
      <c r="I20" s="23"/>
      <c r="J20" s="27"/>
      <c r="K20" s="63" t="s">
        <v>4</v>
      </c>
      <c r="L20" s="64" t="s">
        <v>22</v>
      </c>
      <c r="M20" s="64" t="s">
        <v>23</v>
      </c>
      <c r="N20" s="64" t="s">
        <v>24</v>
      </c>
      <c r="O20" s="48"/>
    </row>
    <row r="21" spans="2:15" s="47" customFormat="1" ht="32.1" customHeight="1">
      <c r="B21" s="29"/>
      <c r="C21" s="49" t="s">
        <v>13</v>
      </c>
      <c r="D21" s="79"/>
      <c r="E21" s="79"/>
      <c r="F21" s="79">
        <f>Confezioni[[#This Row],[Budget]]-Confezioni[[#This Row],[Effettivo]]</f>
        <v>0</v>
      </c>
      <c r="G21" s="83"/>
      <c r="H21" s="86"/>
      <c r="I21" s="86"/>
      <c r="J21" s="24"/>
      <c r="K21" s="93" t="s">
        <v>33</v>
      </c>
      <c r="L21" s="79"/>
      <c r="M21" s="79"/>
      <c r="N21" s="80">
        <f>Intrattenimento[[#This Row],[Budget]]-Intrattenimento[[#This Row],[Effettivo]]</f>
        <v>0</v>
      </c>
      <c r="O21" s="75"/>
    </row>
    <row r="22" spans="2:15" s="47" customFormat="1" ht="32.1" customHeight="1">
      <c r="B22" s="29"/>
      <c r="C22" s="49" t="s">
        <v>14</v>
      </c>
      <c r="D22" s="79"/>
      <c r="E22" s="79"/>
      <c r="F22" s="79">
        <f>Confezioni[[#This Row],[Budget]]-Confezioni[[#This Row],[Effettivo]]</f>
        <v>0</v>
      </c>
      <c r="G22" s="83"/>
      <c r="H22" s="86"/>
      <c r="I22" s="86"/>
      <c r="J22" s="24"/>
      <c r="K22" s="49" t="s">
        <v>31</v>
      </c>
      <c r="L22" s="79"/>
      <c r="M22" s="79"/>
      <c r="N22" s="80">
        <f>Intrattenimento[[#This Row],[Budget]]-Intrattenimento[[#This Row],[Effettivo]]</f>
        <v>0</v>
      </c>
      <c r="O22" s="75"/>
    </row>
    <row r="23" spans="2:15" s="47" customFormat="1" ht="32.1" customHeight="1">
      <c r="B23" s="29"/>
      <c r="C23" s="49" t="s">
        <v>15</v>
      </c>
      <c r="D23" s="79"/>
      <c r="E23" s="79"/>
      <c r="F23" s="79">
        <f>Confezioni[[#This Row],[Budget]]-Confezioni[[#This Row],[Effettivo]]</f>
        <v>0</v>
      </c>
      <c r="G23" s="83"/>
      <c r="H23" s="86"/>
      <c r="I23" s="86"/>
      <c r="J23" s="24"/>
      <c r="K23" s="49" t="s">
        <v>34</v>
      </c>
      <c r="L23" s="79"/>
      <c r="M23" s="79"/>
      <c r="N23" s="80">
        <f>Intrattenimento[[#This Row],[Budget]]-Intrattenimento[[#This Row],[Effettivo]]</f>
        <v>0</v>
      </c>
      <c r="O23" s="75"/>
    </row>
    <row r="24" spans="2:15" s="47" customFormat="1" ht="32.1" customHeight="1">
      <c r="B24" s="29"/>
      <c r="C24" s="49" t="s">
        <v>16</v>
      </c>
      <c r="D24" s="79"/>
      <c r="E24" s="79"/>
      <c r="F24" s="79">
        <f>Confezioni[[#This Row],[Budget]]-Confezioni[[#This Row],[Effettivo]]</f>
        <v>0</v>
      </c>
      <c r="G24" s="83"/>
      <c r="H24" s="86"/>
      <c r="I24" s="86"/>
      <c r="J24" s="24"/>
      <c r="K24" s="49" t="s">
        <v>35</v>
      </c>
      <c r="L24" s="79"/>
      <c r="M24" s="79"/>
      <c r="N24" s="80">
        <f>Intrattenimento[[#This Row],[Budget]]-Intrattenimento[[#This Row],[Effettivo]]</f>
        <v>0</v>
      </c>
      <c r="O24" s="75"/>
    </row>
    <row r="25" spans="2:15" s="47" customFormat="1" ht="32.1" customHeight="1">
      <c r="B25" s="29"/>
      <c r="C25" s="49" t="s">
        <v>17</v>
      </c>
      <c r="D25" s="79"/>
      <c r="E25" s="79"/>
      <c r="F25" s="79">
        <f>Confezioni[[#This Row],[Budget]]-Confezioni[[#This Row],[Effettivo]]</f>
        <v>0</v>
      </c>
      <c r="G25" s="83"/>
      <c r="H25" s="86"/>
      <c r="I25" s="86"/>
      <c r="J25" s="24"/>
      <c r="K25" s="49" t="s">
        <v>36</v>
      </c>
      <c r="L25" s="79"/>
      <c r="M25" s="79"/>
      <c r="N25" s="80">
        <f>Intrattenimento[[#This Row],[Budget]]-Intrattenimento[[#This Row],[Effettivo]]</f>
        <v>0</v>
      </c>
      <c r="O25" s="75"/>
    </row>
    <row r="26" spans="2:15" s="47" customFormat="1" ht="32.1" customHeight="1">
      <c r="B26" s="29"/>
      <c r="C26" s="93" t="s">
        <v>10</v>
      </c>
      <c r="D26" s="79"/>
      <c r="E26" s="79"/>
      <c r="F26" s="79">
        <f>Confezioni[[#This Row],[Budget]]-Confezioni[[#This Row],[Effettivo]]</f>
        <v>0</v>
      </c>
      <c r="G26" s="83"/>
      <c r="H26" s="86"/>
      <c r="I26" s="86"/>
      <c r="J26" s="24"/>
      <c r="K26" s="49" t="s">
        <v>37</v>
      </c>
      <c r="L26" s="79"/>
      <c r="M26" s="79"/>
      <c r="N26" s="80">
        <f>Intrattenimento[[#This Row],[Budget]]-Intrattenimento[[#This Row],[Effettivo]]</f>
        <v>0</v>
      </c>
      <c r="O26" s="75"/>
    </row>
    <row r="27" spans="2:15" s="47" customFormat="1" ht="32.1" customHeight="1">
      <c r="B27" s="29"/>
      <c r="C27" s="50"/>
      <c r="D27" s="51"/>
      <c r="E27" s="51"/>
      <c r="F27" s="51"/>
      <c r="G27" s="83"/>
      <c r="H27" s="86"/>
      <c r="I27" s="86"/>
      <c r="J27" s="24"/>
      <c r="K27" s="93" t="s">
        <v>10</v>
      </c>
      <c r="L27" s="74"/>
      <c r="M27" s="74"/>
      <c r="N27" s="80">
        <f>Intrattenimento[[#This Row],[Budget]]-Intrattenimento[[#This Row],[Effettivo]]</f>
        <v>0</v>
      </c>
      <c r="O27" s="75"/>
    </row>
    <row r="28" spans="2:15" customFormat="1" ht="32.1" customHeight="1">
      <c r="B28" s="29"/>
      <c r="C28" s="52" t="s">
        <v>11</v>
      </c>
      <c r="D28" s="81">
        <f>SUBTOTAL(109,Confezioni[Budget])</f>
        <v>0</v>
      </c>
      <c r="E28" s="81">
        <f>SUBTOTAL(109,Confezioni[Effettivo])</f>
        <v>0</v>
      </c>
      <c r="F28" s="82">
        <f>SUBTOTAL(109,Confezioni[Differenza])</f>
        <v>0</v>
      </c>
      <c r="G28" s="87"/>
      <c r="H28" s="88"/>
      <c r="I28" s="88"/>
      <c r="J28" s="28"/>
      <c r="K28" s="89" t="s">
        <v>11</v>
      </c>
      <c r="L28" s="90">
        <f>SUBTOTAL(109,Intrattenimento[Budget])</f>
        <v>0</v>
      </c>
      <c r="M28" s="90">
        <f>SUBTOTAL(109,Intrattenimento[Effettivo])</f>
        <v>0</v>
      </c>
      <c r="N28" s="90">
        <f>SUBTOTAL(109,Intrattenimento[Differenza])</f>
        <v>0</v>
      </c>
      <c r="O28" s="53"/>
    </row>
    <row r="29" spans="2:15" customFormat="1" ht="22.5" hidden="1" customHeight="1">
      <c r="B29" s="29"/>
      <c r="C29" s="60"/>
      <c r="D29" s="91"/>
      <c r="E29" s="91"/>
      <c r="F29" s="85"/>
      <c r="G29" s="77"/>
      <c r="H29" s="28"/>
      <c r="I29" s="28"/>
      <c r="J29" s="28"/>
      <c r="K29" s="61"/>
      <c r="L29" s="91"/>
      <c r="M29" s="91"/>
      <c r="N29" s="91"/>
      <c r="O29" s="53"/>
    </row>
    <row r="30" spans="2:15" customFormat="1" ht="66" customHeight="1">
      <c r="B30" s="29"/>
      <c r="C30" s="101" t="s">
        <v>18</v>
      </c>
      <c r="D30" s="102"/>
      <c r="E30" s="102"/>
      <c r="F30" s="102"/>
      <c r="G30" s="46"/>
      <c r="H30" s="25"/>
      <c r="I30" s="25"/>
      <c r="J30" s="26"/>
      <c r="K30" s="98" t="s">
        <v>38</v>
      </c>
      <c r="L30" s="99"/>
      <c r="M30" s="99"/>
      <c r="N30" s="99"/>
      <c r="O30" s="46"/>
    </row>
    <row r="31" spans="2:15" customFormat="1" ht="27" customHeight="1">
      <c r="B31" s="29"/>
      <c r="C31" s="65" t="s">
        <v>4</v>
      </c>
      <c r="D31" s="66" t="s">
        <v>22</v>
      </c>
      <c r="E31" s="66" t="s">
        <v>23</v>
      </c>
      <c r="F31" s="66" t="s">
        <v>24</v>
      </c>
      <c r="G31" s="48"/>
      <c r="H31" s="23"/>
      <c r="I31" s="23"/>
      <c r="J31" s="28"/>
      <c r="K31" s="31" t="s">
        <v>4</v>
      </c>
      <c r="L31" s="38" t="s">
        <v>22</v>
      </c>
      <c r="M31" s="38" t="s">
        <v>23</v>
      </c>
      <c r="N31" s="38" t="s">
        <v>24</v>
      </c>
      <c r="O31" s="48"/>
    </row>
    <row r="32" spans="2:15" s="47" customFormat="1" ht="32.1" customHeight="1">
      <c r="B32" s="29"/>
      <c r="C32" s="49" t="s">
        <v>19</v>
      </c>
      <c r="D32" s="79"/>
      <c r="E32" s="79"/>
      <c r="F32" s="80">
        <f>Viaggi[[#This Row],[Budget]]-Viaggi[[#This Row],[Effettivo]]</f>
        <v>0</v>
      </c>
      <c r="G32" s="80"/>
      <c r="H32" s="84"/>
      <c r="I32" s="84"/>
      <c r="J32" s="24"/>
      <c r="K32" s="49" t="s">
        <v>39</v>
      </c>
      <c r="L32" s="79"/>
      <c r="M32" s="79"/>
      <c r="N32" s="80">
        <f>Varie[[#This Row],[Budget]]-Varie[[#This Row],[Effettivo]]</f>
        <v>0</v>
      </c>
      <c r="O32" s="75"/>
    </row>
    <row r="33" spans="2:15" s="47" customFormat="1" ht="32.1" customHeight="1">
      <c r="B33" s="29"/>
      <c r="C33" s="49" t="s">
        <v>20</v>
      </c>
      <c r="D33" s="79"/>
      <c r="E33" s="79"/>
      <c r="F33" s="80">
        <f>Viaggi[[#This Row],[Budget]]-Viaggi[[#This Row],[Effettivo]]</f>
        <v>0</v>
      </c>
      <c r="G33" s="80"/>
      <c r="H33" s="84"/>
      <c r="I33" s="84"/>
      <c r="J33" s="24"/>
      <c r="K33" s="49" t="s">
        <v>40</v>
      </c>
      <c r="L33" s="79"/>
      <c r="M33" s="79"/>
      <c r="N33" s="80">
        <f>Varie[[#This Row],[Budget]]-Varie[[#This Row],[Effettivo]]</f>
        <v>0</v>
      </c>
      <c r="O33" s="75"/>
    </row>
    <row r="34" spans="2:15" s="47" customFormat="1" ht="32.1" customHeight="1">
      <c r="B34" s="29"/>
      <c r="C34" s="49" t="s">
        <v>21</v>
      </c>
      <c r="D34" s="79"/>
      <c r="E34" s="79"/>
      <c r="F34" s="80">
        <f>Viaggi[[#This Row],[Budget]]-Viaggi[[#This Row],[Effettivo]]</f>
        <v>0</v>
      </c>
      <c r="G34" s="80"/>
      <c r="H34" s="84"/>
      <c r="I34" s="84"/>
      <c r="J34" s="24"/>
      <c r="K34" s="93" t="s">
        <v>10</v>
      </c>
      <c r="L34" s="79"/>
      <c r="M34" s="79"/>
      <c r="N34" s="80">
        <f>Varie[[#This Row],[Budget]]-Varie[[#This Row],[Effettivo]]</f>
        <v>0</v>
      </c>
      <c r="O34" s="75"/>
    </row>
    <row r="35" spans="2:15" s="47" customFormat="1" ht="32.1" customHeight="1">
      <c r="B35" s="29"/>
      <c r="C35" s="93" t="s">
        <v>10</v>
      </c>
      <c r="D35" s="79"/>
      <c r="E35" s="79"/>
      <c r="F35" s="80">
        <f>Viaggi[[#This Row],[Budget]]-Viaggi[[#This Row],[Effettivo]]</f>
        <v>0</v>
      </c>
      <c r="G35" s="80"/>
      <c r="H35" s="84"/>
      <c r="I35" s="84"/>
      <c r="J35" s="24"/>
      <c r="K35" s="50"/>
      <c r="L35" s="108"/>
      <c r="M35" s="108"/>
      <c r="N35" s="83"/>
      <c r="O35" s="51"/>
    </row>
    <row r="36" spans="2:15" s="47" customFormat="1" ht="32.1" customHeight="1">
      <c r="B36" s="29"/>
      <c r="C36" s="52" t="s">
        <v>11</v>
      </c>
      <c r="D36" s="81">
        <f>SUBTOTAL(109,Viaggi[Budget])</f>
        <v>0</v>
      </c>
      <c r="E36" s="81">
        <f>SUBTOTAL(109,Viaggi[Effettivo])</f>
        <v>0</v>
      </c>
      <c r="F36" s="82">
        <f>SUBTOTAL(109,Viaggi[Differenza])</f>
        <v>0</v>
      </c>
      <c r="G36" s="85"/>
      <c r="H36" s="84"/>
      <c r="I36" s="84"/>
      <c r="J36" s="24"/>
      <c r="K36" s="52" t="s">
        <v>11</v>
      </c>
      <c r="L36" s="81">
        <f>SUBTOTAL(109,Varie[Budget])</f>
        <v>0</v>
      </c>
      <c r="M36" s="81">
        <f>SUBTOTAL(109,Varie[Effettivo])</f>
        <v>0</v>
      </c>
      <c r="N36" s="82">
        <f>SUBTOTAL(109,Varie[Differenza])</f>
        <v>0</v>
      </c>
      <c r="O36" s="77"/>
    </row>
    <row r="37" spans="2:15" customFormat="1">
      <c r="B37" s="29"/>
      <c r="C37" s="54"/>
      <c r="D37" s="54"/>
      <c r="E37" s="54"/>
      <c r="F37" s="54"/>
      <c r="G37" s="54"/>
      <c r="J37" s="28"/>
    </row>
    <row r="38" spans="2:15" customFormat="1">
      <c r="B38" s="29"/>
      <c r="J38" s="28"/>
    </row>
    <row r="39" spans="2:15" customFormat="1">
      <c r="B39" s="29"/>
      <c r="J39" s="28"/>
    </row>
    <row r="40" spans="2:15" customFormat="1">
      <c r="B40" s="55"/>
      <c r="J40" s="56"/>
    </row>
    <row r="41" spans="2:15" customFormat="1">
      <c r="B41" s="55"/>
      <c r="J41" s="56"/>
    </row>
    <row r="42" spans="2:15" customFormat="1">
      <c r="B42" s="55"/>
    </row>
    <row r="43" spans="2:15" customFormat="1">
      <c r="B43" s="55"/>
    </row>
    <row r="44" spans="2:15" customFormat="1">
      <c r="B44" s="55"/>
    </row>
    <row r="45" spans="2:15" customFormat="1">
      <c r="B45" s="55"/>
    </row>
    <row r="46" spans="2:15" customFormat="1">
      <c r="B46" s="55"/>
    </row>
    <row r="47" spans="2:15" customFormat="1">
      <c r="B47" s="55"/>
    </row>
    <row r="48" spans="2:15" customFormat="1">
      <c r="B48" s="55"/>
    </row>
    <row r="49" spans="2:2" customFormat="1">
      <c r="B49" s="55"/>
    </row>
    <row r="50" spans="2:2" customFormat="1">
      <c r="B50" s="55"/>
    </row>
    <row r="51" spans="2:2" customFormat="1">
      <c r="B51" s="55"/>
    </row>
    <row r="52" spans="2:2" customFormat="1">
      <c r="B52" s="55"/>
    </row>
    <row r="53" spans="2:2" customFormat="1">
      <c r="B53" s="55"/>
    </row>
    <row r="54" spans="2:2" customFormat="1">
      <c r="B54" s="55"/>
    </row>
    <row r="55" spans="2:2" customFormat="1">
      <c r="B55" s="55"/>
    </row>
    <row r="56" spans="2:2" customFormat="1">
      <c r="B56" s="55"/>
    </row>
    <row r="57" spans="2:2" customFormat="1">
      <c r="B57" s="55"/>
    </row>
    <row r="58" spans="2:2" customFormat="1">
      <c r="B58" s="55"/>
    </row>
  </sheetData>
  <mergeCells count="8">
    <mergeCell ref="K3:L3"/>
    <mergeCell ref="C1:H6"/>
    <mergeCell ref="K30:N30"/>
    <mergeCell ref="K19:N19"/>
    <mergeCell ref="C30:F30"/>
    <mergeCell ref="C9:F9"/>
    <mergeCell ref="K9:N9"/>
    <mergeCell ref="C19:F19"/>
  </mergeCells>
  <phoneticPr fontId="2" type="noConversion"/>
  <conditionalFormatting sqref="N11:O11">
    <cfRule type="iconSet" priority="35">
      <iconSet iconSet="3Signs">
        <cfvo type="percent" val="0"/>
        <cfvo type="num" val="-20"/>
        <cfvo type="num" val="0"/>
      </iconSet>
    </cfRule>
  </conditionalFormatting>
  <conditionalFormatting sqref="N28:O29 F11:I11">
    <cfRule type="iconSet" priority="36">
      <iconSet iconSet="3Signs">
        <cfvo type="percent" val="0"/>
        <cfvo type="num" val="-20"/>
        <cfvo type="num" val="0"/>
      </iconSet>
    </cfRule>
  </conditionalFormatting>
  <conditionalFormatting sqref="F11:I11">
    <cfRule type="iconSet" priority="24">
      <iconSet iconSet="3Symbols2">
        <cfvo type="percent" val="0"/>
        <cfvo type="percent" val="33"/>
        <cfvo type="percent" val="67"/>
      </iconSet>
    </cfRule>
  </conditionalFormatting>
  <conditionalFormatting sqref="N11:O11">
    <cfRule type="iconSet" priority="22">
      <iconSet iconSet="3Symbols2">
        <cfvo type="percent" val="0"/>
        <cfvo type="percent" val="33"/>
        <cfvo type="percent" val="67"/>
      </iconSet>
    </cfRule>
  </conditionalFormatting>
  <conditionalFormatting sqref="N28:O28 O29">
    <cfRule type="iconSet" priority="41">
      <iconSet iconSet="3Symbols2">
        <cfvo type="percent" val="0"/>
        <cfvo type="percent" val="33"/>
        <cfvo type="percent" val="67"/>
      </iconSet>
    </cfRule>
  </conditionalFormatting>
  <conditionalFormatting sqref="F12:I16">
    <cfRule type="iconSet" priority="10">
      <iconSet iconSet="3Signs">
        <cfvo type="percent" val="0"/>
        <cfvo type="num" val="-20"/>
        <cfvo type="num" val="0"/>
      </iconSet>
    </cfRule>
  </conditionalFormatting>
  <conditionalFormatting sqref="F12:I16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H27:I27 F28:G29 F17:I18 F21:I26 F32:I36">
    <cfRule type="iconSet" priority="6">
      <iconSet iconSet="3Signs">
        <cfvo type="percent" val="0"/>
        <cfvo type="num" val="-20"/>
        <cfvo type="num" val="0"/>
      </iconSet>
    </cfRule>
  </conditionalFormatting>
  <conditionalFormatting sqref="H27:I27 F28:G29 F17:I18 F21:I26 F32:I36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N32:O34 N36:O36 N21:O27">
    <cfRule type="iconSet" priority="50">
      <iconSet iconSet="3Symbols2">
        <cfvo type="percent" val="0"/>
        <cfvo type="percent" val="33"/>
        <cfvo type="percent" val="67"/>
      </iconSet>
    </cfRule>
    <cfRule type="iconSet" priority="48">
      <iconSet iconSet="3Signs">
        <cfvo type="percent" val="0"/>
        <cfvo type="num" val="-20"/>
        <cfvo type="num" val="0"/>
      </iconSet>
    </cfRule>
  </conditionalFormatting>
  <conditionalFormatting sqref="N6:O7">
    <cfRule type="cellIs" dxfId="78" priority="51" operator="greaterThan">
      <formula>SUM(N3-N4)</formula>
    </cfRule>
  </conditionalFormatting>
  <conditionalFormatting sqref="N17:O18 N12:O15">
    <cfRule type="iconSet" priority="57">
      <iconSet iconSet="3Symbols2">
        <cfvo type="percent" val="0"/>
        <cfvo type="percent" val="33"/>
        <cfvo type="percent" val="67"/>
      </iconSet>
    </cfRule>
    <cfRule type="iconSet" priority="54">
      <iconSet iconSet="3Signs">
        <cfvo type="percent" val="0"/>
        <cfvo type="num" val="-20"/>
        <cfvo type="num" val="0"/>
      </iconSet>
    </cfRule>
  </conditionalFormatting>
  <dataValidations count="7">
    <dataValidation allowBlank="1" showInputMessage="1" showErrorMessage="1" prompt="Il titolo di questo foglio di lavoro è nella cella a destra." sqref="B1" xr:uid="{910186F6-1F47-4F51-B33F-C6B8249951CD}"/>
    <dataValidation allowBlank="1" showInputMessage="1" showErrorMessage="1" prompt="Il budget regali viene calcolato automaticamente nella cella K3." sqref="B2" xr:uid="{4CFCCDDD-3B50-4285-8D82-CB925311D3FC}"/>
    <dataValidation allowBlank="1" showInputMessage="1" showErrorMessage="1" prompt="La spesa effettiva viene calcolata automaticamente nella cella K4." sqref="B3" xr:uid="{CAE984E3-A438-484F-B271-3A6FCFB093E8}"/>
    <dataValidation allowBlank="1" showInputMessage="1" showErrorMessage="1" prompt="La differenza viene calcolata automaticamente nella cella K5. L'istruzione successiva si trova nella cella A7." sqref="B4" xr:uid="{B84326C6-7E37-4004-BC3A-4D08FBF287AD}"/>
    <dataValidation allowBlank="1" showInputMessage="1" showErrorMessage="1" prompt="L'etichetta Omaggi si trova nella cella C9 e l'etichetta Pasti festivi nella cella K7." sqref="A9" xr:uid="{650F19BC-03D9-4477-A64C-770A9CE2AC64}"/>
    <dataValidation allowBlank="1" showInputMessage="1" showErrorMessage="1" prompt="L'etichetta Confezioni si trova nella cella C19 e l'etichetta Svago nella cella K19." sqref="A19" xr:uid="{25669FBB-C79A-40FC-A4B3-FBF75C92A3BA}"/>
    <dataValidation allowBlank="1" showInputMessage="1" showErrorMessage="1" prompt="L'etichetta Viaggi si trova nella cella C30 e l'etichetta Varie nella cella K30." sqref="A30" xr:uid="{1FEF2905-C0BD-4C8E-993D-DFD0DEA25B65}"/>
  </dataValidations>
  <pageMargins left="0.5" right="0.5" top="0.5" bottom="0.5" header="0.5" footer="0.5"/>
  <pageSetup paperSize="9" orientation="landscape" horizontalDpi="4294967292" r:id="rId1"/>
  <headerFooter alignWithMargins="0"/>
  <ignoredErrors>
    <ignoredError sqref="F13:F16 N11:N14" emptyCellReference="1"/>
  </ignoredErrors>
  <tableParts count="6">
    <tablePart r:id="rId2"/>
    <tablePart r:id="rId3"/>
    <tablePart r:id="rId4"/>
    <tablePart r:id="rId5"/>
    <tablePart r:id="rId6"/>
    <tablePart r:id="rId7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2.xml><?xml version="1.0" encoding="utf-8"?>
<ds:datastoreItem xmlns:ds="http://schemas.openxmlformats.org/officeDocument/2006/customXml" ds:itemID="{58AA162A-61C0-49D4-A803-5F1D9636F7A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1.xml><?xml version="1.0" encoding="utf-8"?>
<ds:datastoreItem xmlns:ds="http://schemas.openxmlformats.org/officeDocument/2006/customXml" ds:itemID="{D24677CE-50B1-4FAA-B60A-E224F445720C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5FFC9D78-DCA0-4C54-8C68-6F9491076F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TM16410204</ap:Template>
  <ap:TotalTime>0</ap:TotalTime>
  <ap:DocSecurity>0</ap:DocSecurity>
  <ap:ScaleCrop>false</ap:ScaleCrop>
  <ap:HeadingPairs>
    <vt:vector baseType="variant" size="2">
      <vt:variant>
        <vt:lpstr>Fogli di lavoro</vt:lpstr>
      </vt:variant>
      <vt:variant>
        <vt:i4>2</vt:i4>
      </vt:variant>
    </vt:vector>
  </ap:HeadingPairs>
  <ap:TitlesOfParts>
    <vt:vector baseType="lpstr" size="2">
      <vt:lpstr>Inizio</vt:lpstr>
      <vt:lpstr>Planner budget vacanze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2022-02-14T06:52:55Z</dcterms:created>
  <dcterms:modified xsi:type="dcterms:W3CDTF">2022-05-30T02:57:15Z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