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A1532993-EDB7-47F5-8EDA-3F75B92AB5F9}" xr6:coauthVersionLast="31" xr6:coauthVersionMax="34" xr10:uidLastSave="{00000000-0000-0000-0000-000000000000}"/>
  <bookViews>
    <workbookView xWindow="930" yWindow="0" windowWidth="20490" windowHeight="6930" xr2:uid="{00000000-000D-0000-FFFF-FFFF00000000}"/>
  </bookViews>
  <sheets>
    <sheet name="Flusso di cassa" sheetId="1" r:id="rId1"/>
    <sheet name="Entrate mensili" sheetId="3" r:id="rId2"/>
    <sheet name="Uscite mensili" sheetId="4" r:id="rId3"/>
    <sheet name="DATI GRAFICO" sheetId="2" state="hidden" r:id="rId4"/>
  </sheets>
  <definedNames>
    <definedName name="Anno">'Flusso di cassa'!$B$4</definedName>
    <definedName name="Mese">'Flusso di cassa'!$B$3</definedName>
    <definedName name="Nome">'Flusso di cassa'!$B$1</definedName>
    <definedName name="_xlnm.Print_Titles" localSheetId="1">'Entrate mensili'!$5:$5</definedName>
    <definedName name="_xlnm.Print_Titles" localSheetId="0">'Flusso di cassa'!$6:$6</definedName>
    <definedName name="_xlnm.Print_Titles" localSheetId="2">'Uscite mensili'!$5:$5</definedName>
    <definedName name="TitoloBudget">'Flusso di cassa'!$B$2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B2" i="3"/>
  <c r="B2" i="4"/>
  <c r="B1" i="4"/>
  <c r="E8" i="3" l="1"/>
  <c r="E7" i="3"/>
  <c r="E6" i="3"/>
  <c r="C9" i="3" l="1"/>
  <c r="D9" i="3"/>
  <c r="D26" i="4" l="1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4" i="3" l="1"/>
  <c r="B4" i="4"/>
  <c r="B3" i="3"/>
  <c r="B3" i="4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<sst xmlns="http://schemas.openxmlformats.org/spreadsheetml/2006/main" count="49" uniqueCount="37">
  <si>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Nome</t>
  </si>
  <si>
    <t>Budget familiare</t>
  </si>
  <si>
    <t>Nota: la tabella Flusso di cassa viene calcolata automaticamente in base alle voci presenti nei fogli di lavoro Entrate mensili e Uscite mensili</t>
  </si>
  <si>
    <t>Flusso di cassa</t>
  </si>
  <si>
    <t>Totale entrate</t>
  </si>
  <si>
    <t>Totale uscite</t>
  </si>
  <si>
    <t>Totale liquidità</t>
  </si>
  <si>
    <t>Previsto</t>
  </si>
  <si>
    <t>Effettivo</t>
  </si>
  <si>
    <t>Scostamento</t>
  </si>
  <si>
    <t>Entrate mensili</t>
  </si>
  <si>
    <t>Entrata 1</t>
  </si>
  <si>
    <t>Entrata 2</t>
  </si>
  <si>
    <t>Altre entrate</t>
  </si>
  <si>
    <t>Uscite mensili</t>
  </si>
  <si>
    <t>Alloggio</t>
  </si>
  <si>
    <t>Generi alimentari</t>
  </si>
  <si>
    <t>Telefono</t>
  </si>
  <si>
    <t>Elettricità/Gas</t>
  </si>
  <si>
    <t>Acqua/Fognature/Rifiuti</t>
  </si>
  <si>
    <t>Pay TV</t>
  </si>
  <si>
    <t>Internet</t>
  </si>
  <si>
    <t>Manutenzione/Riparazioni</t>
  </si>
  <si>
    <t>Figli</t>
  </si>
  <si>
    <t>Retta</t>
  </si>
  <si>
    <t>Animali</t>
  </si>
  <si>
    <t>Trasporti</t>
  </si>
  <si>
    <t>Igiene personale</t>
  </si>
  <si>
    <t>Assicurazione</t>
  </si>
  <si>
    <t>Carte di credito</t>
  </si>
  <si>
    <t>Prestiti</t>
  </si>
  <si>
    <t>Tasse</t>
  </si>
  <si>
    <t>Regali/Beneficenza</t>
  </si>
  <si>
    <t>Risparmi</t>
  </si>
  <si>
    <t>Altro</t>
  </si>
  <si>
    <t>Totale</t>
  </si>
  <si>
    <t>DATI GRAFICO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</si>
</sst>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6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GRAFICO'!$C$3</c:f>
              <c:strCache>
                <c:ptCount val="1"/>
                <c:pt idx="0">
                  <c:v>Previsto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'DATI GRAFICO'!$B$4:$B$6</c:f>
              <c:strCache>
                <c:ptCount val="3"/>
                <c:pt idx="0">
                  <c:v>Flusso di cassa</c:v>
                </c:pt>
                <c:pt idx="1">
                  <c:v>Entrate mensili</c:v>
                </c:pt>
                <c:pt idx="2">
                  <c:v>Uscite mensili</c:v>
                </c:pt>
              </c:strCache>
            </c:strRef>
          </c:cat>
          <c:val>
            <c:numRef>
              <c:f>'DATI GRAFICO'!$C$4:$C$6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'DATI GRAFICO'!$D$3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'DATI GRAFICO'!$B$4:$B$6</c:f>
              <c:strCache>
                <c:ptCount val="3"/>
                <c:pt idx="0">
                  <c:v>Flusso di cassa</c:v>
                </c:pt>
                <c:pt idx="1">
                  <c:v>Entrate mensili</c:v>
                </c:pt>
                <c:pt idx="2">
                  <c:v>Uscite mensili</c:v>
                </c:pt>
              </c:strCache>
            </c:strRef>
          </c:cat>
          <c:val>
            <c:numRef>
              <c:f>'DATI GRAFICO'!$D$4:$D$6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€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Grafico Budge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lussoCassa" displayName="FlussoCassa" ref="B6:E9" totalsRowCount="1">
  <autoFilter ref="B6:E8" xr:uid="{00000000-0009-0000-0100-000001000000}"/>
  <tableColumns count="4">
    <tableColumn id="1" xr3:uid="{00000000-0010-0000-0000-000001000000}" name="Flusso di cassa" totalsRowLabel="Totale liquidità" totalsRowDxfId="11"/>
    <tableColumn id="3" xr3:uid="{00000000-0010-0000-0000-000003000000}" name="Previsto" totalsRowFunction="custom" totalsRowDxfId="10">
      <totalsRowFormula>C7-C8</totalsRowFormula>
    </tableColumn>
    <tableColumn id="4" xr3:uid="{00000000-0010-0000-0000-000004000000}" name="Effettivo" totalsRowFunction="custom" totalsRowDxfId="9">
      <totalsRowFormula>D7-D8</totalsRowFormula>
    </tableColumn>
    <tableColumn id="5" xr3:uid="{00000000-0010-0000-0000-000005000000}" name="Scostamento" totalsRowFunction="sum" totalsRowDxfId="8">
      <calculatedColumnFormula>Entrate[[#Totals],[Scostamento]]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Entrate" displayName="Entrate" ref="B5:E9" totalsRowCount="1">
  <autoFilter ref="B5:E8" xr:uid="{00000000-0009-0000-0100-000005000000}"/>
  <tableColumns count="4">
    <tableColumn id="1" xr3:uid="{00000000-0010-0000-0100-000001000000}" name="Entrate mensili" totalsRowLabel="Totale entrate" totalsRowDxfId="7" dataCellStyle="Table Details"/>
    <tableColumn id="3" xr3:uid="{00000000-0010-0000-0100-000003000000}" name="Previsto" totalsRowFunction="sum" totalsRowDxfId="6" dataCellStyle="Amounts"/>
    <tableColumn id="4" xr3:uid="{00000000-0010-0000-0100-000004000000}" name="Effettivo" totalsRowFunction="sum" totalsRowDxfId="5" dataCellStyle="Amounts"/>
    <tableColumn id="5" xr3:uid="{00000000-0010-0000-0100-000005000000}" name="Scostamento" totalsRowFunction="sum" totalsRowDxfId="4" dataCellStyle="Variance">
      <calculatedColumnFormula>Entrate[[#This Row],[Effettivo]]-Entrate[[#This Row],[Previsto]]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Uscite" displayName="Uscite" ref="B5:E26" totalsRowCount="1">
  <autoFilter ref="B5:E25" xr:uid="{00000000-0009-0000-0100-000009000000}"/>
  <tableColumns count="4">
    <tableColumn id="1" xr3:uid="{00000000-0010-0000-0200-000001000000}" name="Uscite mensili" totalsRowLabel="Totale" totalsRowDxfId="3" dataCellStyle="Table Details"/>
    <tableColumn id="3" xr3:uid="{00000000-0010-0000-0200-000003000000}" name="Previsto" totalsRowFunction="sum" totalsRowDxfId="2" dataCellStyle="Amounts"/>
    <tableColumn id="4" xr3:uid="{00000000-0010-0000-0200-000004000000}" name="Effettivo" totalsRowFunction="sum" totalsRowDxfId="1" dataCellStyle="Amounts"/>
    <tableColumn id="5" xr3:uid="{00000000-0010-0000-0200-000005000000}" name="Scostamento" totalsRowFunction="sum" totalsRowDxfId="0" dataCellStyle="Variance">
      <calculatedColumnFormula>Uscite[[#This Row],[Previsto]]-Uscite[[#This Row],[Effettivo]]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TEXT(TODAY(),"mmmm")</f>
        <v>August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2</v>
      </c>
      <c r="C5" s="22"/>
      <c r="D5" s="22"/>
      <c r="E5" s="22"/>
    </row>
    <row r="6" spans="2:5" ht="45" customHeight="1" x14ac:dyDescent="0.5">
      <c r="B6" s="20" t="s">
        <v>3</v>
      </c>
      <c r="C6" s="9" t="s">
        <v>7</v>
      </c>
      <c r="D6" s="9" t="s">
        <v>8</v>
      </c>
      <c r="E6" s="9" t="s">
        <v>9</v>
      </c>
    </row>
    <row r="7" spans="2:5" ht="17.25" customHeight="1" x14ac:dyDescent="0.3">
      <c r="B7" s="17" t="s">
        <v>4</v>
      </c>
      <c r="C7" s="18">
        <f>Entrate[[#Totals],[Previsto]]</f>
        <v>5700</v>
      </c>
      <c r="D7" s="18">
        <f>Entrate[[#Totals],[Effettivo]]</f>
        <v>5500</v>
      </c>
      <c r="E7" s="19">
        <f>Entrate[[#Totals],[Scostamento]]</f>
        <v>-200</v>
      </c>
    </row>
    <row r="8" spans="2:5" ht="17.25" customHeight="1" x14ac:dyDescent="0.3">
      <c r="B8" s="17" t="s">
        <v>5</v>
      </c>
      <c r="C8" s="18">
        <f>Uscite[[#Totals],[Previsto]]</f>
        <v>3603</v>
      </c>
      <c r="D8" s="18">
        <f>Uscite[[#Totals],[Effettivo]]</f>
        <v>3655</v>
      </c>
      <c r="E8" s="19">
        <f>Uscite[[#Totals],[Scostamento]]</f>
        <v>-52</v>
      </c>
    </row>
    <row r="9" spans="2:5" ht="17.25" customHeight="1" x14ac:dyDescent="0.3">
      <c r="B9" s="9" t="s">
        <v>6</v>
      </c>
      <c r="C9" s="8">
        <f>C7-C8</f>
        <v>2097</v>
      </c>
      <c r="D9" s="8">
        <f>D7-D8</f>
        <v>1845</v>
      </c>
      <c r="E9" s="8">
        <f>SUBTOTAL(109,FlussoCassa[Scostamento])</f>
        <v>-252</v>
      </c>
    </row>
  </sheetData>
  <dataValidations count="10">
    <dataValidation allowBlank="1" showInputMessage="1" showErrorMessage="1" prompt="Creare un budget familiare in questa cartella di lavoro. Il grafico e la tabella Flusso di cassa in questo foglio di lavoro vengono aggiornati automaticamente in base alle entrate e alle uscite immesse in altri fogli di lavoro" sqref="A1" xr:uid="{00000000-0002-0000-0000-000000000000}"/>
    <dataValidation allowBlank="1" showInputMessage="1" showErrorMessage="1" prompt="Immettere il nome del budget in questa cella" sqref="B1" xr:uid="{00000000-0002-0000-0000-000001000000}"/>
    <dataValidation allowBlank="1" showInputMessage="1" showErrorMessage="1" prompt="Immettere il mese in questa cella e l'anno nella cella sottostante" sqref="B3" xr:uid="{00000000-0002-0000-0000-000002000000}"/>
    <dataValidation allowBlank="1" showInputMessage="1" showErrorMessage="1" prompt="Immettere l'anno in questa cella" sqref="B4" xr:uid="{00000000-0002-0000-0000-000003000000}"/>
    <dataValidation allowBlank="1" showInputMessage="1" showErrorMessage="1" prompt="Le voci Totale entrate e Totale uscite vengono aggiornate automaticamente in questa colonna sotto questa intestazione base ai valori immessi nelle tabelle Entrate e Uscite" sqref="B6" xr:uid="{00000000-0002-0000-0000-000004000000}"/>
    <dataValidation allowBlank="1" showInputMessage="1" showErrorMessage="1" prompt="Le entrate e le uscite effettive vengono aggiornate automaticamente in questa colonna sotto questa intestazione" sqref="D6" xr:uid="{00000000-0002-0000-0000-000005000000}"/>
    <dataValidation allowBlank="1" showInputMessage="1" showErrorMessage="1" prompt="L'importo e l'icona dello scostamento vengono aggiornati automaticamente in questa colonna sotto questa intestazione" sqref="E6" xr:uid="{00000000-0002-0000-0000-000006000000}"/>
    <dataValidation allowBlank="1" showInputMessage="1" showErrorMessage="1" prompt="Grafico che mostra il confronto tra i valori previsti ed effettivi per flusso di cassa, entrate mensili e uscite mensili" sqref="B5" xr:uid="{00000000-0002-0000-0000-000007000000}"/>
    <dataValidation allowBlank="1" showInputMessage="1" showErrorMessage="1" prompt="Questa cella contiene il titolo del foglio di lavoro e la cella B5 contiene il grafico e il suggerimento. Immettere mese nella cella sottostante" sqref="B2" xr:uid="{00000000-0002-0000-0000-000008000000}"/>
    <dataValidation allowBlank="1" showInputMessage="1" showErrorMessage="1" prompt="Le entrate e le uscite previste vengono aggiornate automaticamente in questa colonna sotto questa intestazione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Nome</f>
        <v>Nome</v>
      </c>
      <c r="C1" s="2"/>
    </row>
    <row r="2" spans="2:5" ht="46.5" customHeight="1" x14ac:dyDescent="0.3">
      <c r="B2" s="4" t="str">
        <f>TitoloBudget</f>
        <v>Budget familiare</v>
      </c>
      <c r="C2" s="25"/>
    </row>
    <row r="3" spans="2:5" ht="27" thickBot="1" x14ac:dyDescent="0.45">
      <c r="B3" s="12" t="str">
        <f ca="1">Mese</f>
        <v>August</v>
      </c>
      <c r="C3" s="2"/>
    </row>
    <row r="4" spans="2:5" ht="26.25" x14ac:dyDescent="0.3">
      <c r="B4" s="7">
        <f ca="1">Anno</f>
        <v>2018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21" t="s">
        <v>11</v>
      </c>
      <c r="C6" s="15">
        <v>4000</v>
      </c>
      <c r="D6" s="15">
        <v>4000</v>
      </c>
      <c r="E6" s="16">
        <f>Entrate[[#This Row],[Effettivo]]-Entrate[[#This Row],[Previsto]]</f>
        <v>0</v>
      </c>
    </row>
    <row r="7" spans="2:5" ht="17.25" customHeight="1" x14ac:dyDescent="0.3">
      <c r="B7" s="21" t="s">
        <v>12</v>
      </c>
      <c r="C7" s="15">
        <v>1400</v>
      </c>
      <c r="D7" s="15">
        <v>1500</v>
      </c>
      <c r="E7" s="16">
        <f>Entrate[[#This Row],[Effettivo]]-Entrate[[#This Row],[Previsto]]</f>
        <v>100</v>
      </c>
    </row>
    <row r="8" spans="2:5" ht="17.25" customHeight="1" x14ac:dyDescent="0.3">
      <c r="B8" s="14" t="s">
        <v>13</v>
      </c>
      <c r="C8" s="15">
        <v>300</v>
      </c>
      <c r="D8" s="15">
        <v>0</v>
      </c>
      <c r="E8" s="16">
        <f>Entrate[[#This Row],[Effettivo]]-Entrate[[#This Row],[Previsto]]</f>
        <v>-300</v>
      </c>
    </row>
    <row r="9" spans="2:5" ht="17.25" customHeight="1" x14ac:dyDescent="0.3">
      <c r="B9" s="23" t="s">
        <v>4</v>
      </c>
      <c r="C9" s="24">
        <f>SUBTOTAL(109,Entrate[Previsto])</f>
        <v>5700</v>
      </c>
      <c r="D9" s="24">
        <f>SUBTOTAL(109,Entrate[Effettivo])</f>
        <v>5500</v>
      </c>
      <c r="E9" s="24">
        <f>SUBTOTAL(109,Entrate[Scostamento])</f>
        <v>-200</v>
      </c>
    </row>
  </sheetData>
  <dataValidations count="9">
    <dataValidation allowBlank="1" showInputMessage="1" showErrorMessage="1" prompt="Lo scostamento viene calcolato automaticamente e la relativa icona viene aggiornata in questa colonna sotto questa intestazione" sqref="E5" xr:uid="{00000000-0002-0000-0100-000000000000}"/>
    <dataValidation allowBlank="1" showInputMessage="1" showErrorMessage="1" prompt="Immettere le entrate effettive in questa colonna sotto questa intestazione" sqref="D5" xr:uid="{00000000-0002-0000-0100-000001000000}"/>
    <dataValidation allowBlank="1" showInputMessage="1" showErrorMessage="1" prompt="Immettere le entrate previste in questa colonna sotto questa intestazione" sqref="C5" xr:uid="{00000000-0002-0000-0100-000002000000}"/>
    <dataValidation allowBlank="1" showInputMessage="1" showErrorMessage="1" prompt="Immettere le voci delle entrate mensili in questa colonna sotto questa intestazione. Usare i filtri delle intestazioni per trovare voci specifiche" sqref="B5" xr:uid="{00000000-0002-0000-0100-000003000000}"/>
    <dataValidation allowBlank="1" showInputMessage="1" showErrorMessage="1" prompt="L'anno viene aggiornato automaticamente in base all'anno immesso nella cella B4 del foglio di lavoro Flusso di cassa. Immettere i dettagli delle entrate nella tabella sottostante" sqref="B4" xr:uid="{00000000-0002-0000-0100-000004000000}"/>
    <dataValidation allowBlank="1" showInputMessage="1" showErrorMessage="1" prompt="Il mese viene aggiornato automaticamente in base al mese immesso nella cella B3 del foglio di lavoro Flusso di cassa." sqref="B3" xr:uid="{00000000-0002-0000-0100-000005000000}"/>
    <dataValidation allowBlank="1" showInputMessage="1" showErrorMessage="1" prompt="Il nome viene aggiornato automaticamente in base al nome immesso nella cella B1 del foglio di lavoro Flusso di cassa." sqref="B1" xr:uid="{00000000-0002-0000-0100-000006000000}"/>
    <dataValidation allowBlank="1" showInputMessage="1" showErrorMessage="1" prompt="Immettere i dettagli nella tabella Entrate in questo foglio di lavoro per tenere traccia delle entrate mensili previste ed effettive" sqref="A1" xr:uid="{00000000-0002-0000-0100-000007000000}"/>
    <dataValidation allowBlank="1" showInputMessage="1" showErrorMessage="1" prompt="Il titolo viene aggiornato automaticamente in base al titolo immesso nella cella B2 del foglio di lavoro Flusso di cassa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Nome</f>
        <v>Nome</v>
      </c>
      <c r="C1" s="2"/>
    </row>
    <row r="2" spans="2:5" ht="46.5" customHeight="1" x14ac:dyDescent="0.3">
      <c r="B2" s="4" t="str">
        <f>TitoloBudget</f>
        <v>Budget familiare</v>
      </c>
      <c r="C2" s="2"/>
    </row>
    <row r="3" spans="2:5" ht="27" thickBot="1" x14ac:dyDescent="0.45">
      <c r="B3" s="12" t="str">
        <f ca="1">Mese</f>
        <v>August</v>
      </c>
      <c r="C3" s="2"/>
    </row>
    <row r="4" spans="2:5" ht="26.25" x14ac:dyDescent="0.3">
      <c r="B4" s="7">
        <f ca="1">Anno</f>
        <v>2018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15</v>
      </c>
      <c r="C6" s="15">
        <v>1500</v>
      </c>
      <c r="D6" s="15">
        <v>1500</v>
      </c>
      <c r="E6" s="16">
        <f>Uscite[[#This Row],[Previsto]]-Uscite[[#This Row],[Effettivo]]</f>
        <v>0</v>
      </c>
    </row>
    <row r="7" spans="2:5" ht="17.25" customHeight="1" x14ac:dyDescent="0.3">
      <c r="B7" s="14" t="s">
        <v>16</v>
      </c>
      <c r="C7" s="15">
        <v>250</v>
      </c>
      <c r="D7" s="15">
        <v>280</v>
      </c>
      <c r="E7" s="16">
        <f>Uscite[[#This Row],[Previsto]]-Uscite[[#This Row],[Effettivo]]</f>
        <v>-30</v>
      </c>
    </row>
    <row r="8" spans="2:5" ht="17.25" customHeight="1" x14ac:dyDescent="0.3">
      <c r="B8" s="14" t="s">
        <v>17</v>
      </c>
      <c r="C8" s="15">
        <v>38</v>
      </c>
      <c r="D8" s="15">
        <v>38</v>
      </c>
      <c r="E8" s="16">
        <f>Uscite[[#This Row],[Previsto]]-Uscite[[#This Row],[Effettivo]]</f>
        <v>0</v>
      </c>
    </row>
    <row r="9" spans="2:5" ht="17.25" customHeight="1" x14ac:dyDescent="0.3">
      <c r="B9" s="14" t="s">
        <v>18</v>
      </c>
      <c r="C9" s="15">
        <v>65</v>
      </c>
      <c r="D9" s="15">
        <v>78</v>
      </c>
      <c r="E9" s="16">
        <f>Uscite[[#This Row],[Previsto]]-Uscite[[#This Row],[Effettivo]]</f>
        <v>-13</v>
      </c>
    </row>
    <row r="10" spans="2:5" ht="17.25" customHeight="1" x14ac:dyDescent="0.3">
      <c r="B10" s="14" t="s">
        <v>19</v>
      </c>
      <c r="C10" s="15">
        <v>25</v>
      </c>
      <c r="D10" s="15">
        <v>21</v>
      </c>
      <c r="E10" s="16">
        <f>Uscite[[#This Row],[Previsto]]-Uscite[[#This Row],[Effettivo]]</f>
        <v>4</v>
      </c>
    </row>
    <row r="11" spans="2:5" ht="17.25" customHeight="1" x14ac:dyDescent="0.3">
      <c r="B11" s="14" t="s">
        <v>20</v>
      </c>
      <c r="C11" s="15">
        <v>75</v>
      </c>
      <c r="D11" s="15">
        <v>83</v>
      </c>
      <c r="E11" s="16">
        <f>Uscite[[#This Row],[Previsto]]-Uscite[[#This Row],[Effettivo]]</f>
        <v>-8</v>
      </c>
    </row>
    <row r="12" spans="2:5" ht="17.25" customHeight="1" x14ac:dyDescent="0.3">
      <c r="B12" s="14" t="s">
        <v>21</v>
      </c>
      <c r="C12" s="15">
        <v>60</v>
      </c>
      <c r="D12" s="15">
        <v>60</v>
      </c>
      <c r="E12" s="16">
        <f>Uscite[[#This Row],[Previsto]]-Uscite[[#This Row],[Effettivo]]</f>
        <v>0</v>
      </c>
    </row>
    <row r="13" spans="2:5" ht="17.25" customHeight="1" x14ac:dyDescent="0.3">
      <c r="B13" s="14" t="s">
        <v>22</v>
      </c>
      <c r="C13" s="15">
        <v>0</v>
      </c>
      <c r="D13" s="15">
        <v>60</v>
      </c>
      <c r="E13" s="16">
        <f>Uscite[[#This Row],[Previsto]]-Uscite[[#This Row],[Effettivo]]</f>
        <v>-60</v>
      </c>
    </row>
    <row r="14" spans="2:5" ht="17.25" customHeight="1" x14ac:dyDescent="0.3">
      <c r="B14" s="14" t="s">
        <v>23</v>
      </c>
      <c r="C14" s="15">
        <v>180</v>
      </c>
      <c r="D14" s="15">
        <v>150</v>
      </c>
      <c r="E14" s="16">
        <f>Uscite[[#This Row],[Previsto]]-Uscite[[#This Row],[Effettivo]]</f>
        <v>30</v>
      </c>
    </row>
    <row r="15" spans="2:5" ht="17.25" customHeight="1" x14ac:dyDescent="0.3">
      <c r="B15" s="14" t="s">
        <v>24</v>
      </c>
      <c r="C15" s="15">
        <v>250</v>
      </c>
      <c r="D15" s="15">
        <v>250</v>
      </c>
      <c r="E15" s="16">
        <f>Uscite[[#This Row],[Previsto]]-Uscite[[#This Row],[Effettivo]]</f>
        <v>0</v>
      </c>
    </row>
    <row r="16" spans="2:5" ht="17.25" customHeight="1" x14ac:dyDescent="0.3">
      <c r="B16" s="14" t="s">
        <v>25</v>
      </c>
      <c r="C16" s="15">
        <v>75</v>
      </c>
      <c r="D16" s="15">
        <v>80</v>
      </c>
      <c r="E16" s="16">
        <f>Uscite[[#This Row],[Previsto]]-Uscite[[#This Row],[Effettivo]]</f>
        <v>-5</v>
      </c>
    </row>
    <row r="17" spans="2:5" ht="17.25" customHeight="1" x14ac:dyDescent="0.3">
      <c r="B17" s="14" t="s">
        <v>26</v>
      </c>
      <c r="C17" s="15">
        <v>280</v>
      </c>
      <c r="D17" s="15">
        <v>260</v>
      </c>
      <c r="E17" s="16">
        <f>Uscite[[#This Row],[Previsto]]-Uscite[[#This Row],[Effettivo]]</f>
        <v>20</v>
      </c>
    </row>
    <row r="18" spans="2:5" ht="17.25" customHeight="1" x14ac:dyDescent="0.3">
      <c r="B18" s="14" t="s">
        <v>27</v>
      </c>
      <c r="C18" s="15">
        <v>75</v>
      </c>
      <c r="D18" s="15">
        <v>65</v>
      </c>
      <c r="E18" s="16">
        <f>Uscite[[#This Row],[Previsto]]-Uscite[[#This Row],[Effettivo]]</f>
        <v>10</v>
      </c>
    </row>
    <row r="19" spans="2:5" ht="17.25" customHeight="1" x14ac:dyDescent="0.3">
      <c r="B19" s="14" t="s">
        <v>28</v>
      </c>
      <c r="C19" s="15">
        <v>255</v>
      </c>
      <c r="D19" s="15">
        <v>255</v>
      </c>
      <c r="E19" s="16">
        <f>Uscite[[#This Row],[Previsto]]-Uscite[[#This Row],[Effettivo]]</f>
        <v>0</v>
      </c>
    </row>
    <row r="20" spans="2:5" ht="17.25" customHeight="1" x14ac:dyDescent="0.3">
      <c r="B20" s="14" t="s">
        <v>29</v>
      </c>
      <c r="C20" s="15">
        <v>100</v>
      </c>
      <c r="D20" s="15">
        <v>100</v>
      </c>
      <c r="E20" s="16">
        <f>Uscite[[#This Row],[Previsto]]-Uscite[[#This Row],[Effettivo]]</f>
        <v>0</v>
      </c>
    </row>
    <row r="21" spans="2:5" ht="17.25" customHeight="1" x14ac:dyDescent="0.3">
      <c r="B21" s="14" t="s">
        <v>30</v>
      </c>
      <c r="C21" s="15">
        <v>0</v>
      </c>
      <c r="D21" s="15">
        <v>0</v>
      </c>
      <c r="E21" s="16">
        <f>Uscite[[#This Row],[Previsto]]-Uscite[[#This Row],[Effettivo]]</f>
        <v>0</v>
      </c>
    </row>
    <row r="22" spans="2:5" ht="17.25" customHeight="1" x14ac:dyDescent="0.3">
      <c r="B22" s="14" t="s">
        <v>31</v>
      </c>
      <c r="C22" s="15">
        <v>0</v>
      </c>
      <c r="D22" s="15">
        <v>0</v>
      </c>
      <c r="E22" s="16">
        <f>Uscite[[#This Row],[Previsto]]-Uscite[[#This Row],[Effettivo]]</f>
        <v>0</v>
      </c>
    </row>
    <row r="23" spans="2:5" ht="17.25" customHeight="1" x14ac:dyDescent="0.3">
      <c r="B23" s="14" t="s">
        <v>32</v>
      </c>
      <c r="C23" s="15">
        <v>150</v>
      </c>
      <c r="D23" s="15">
        <v>150</v>
      </c>
      <c r="E23" s="16">
        <f>Uscite[[#This Row],[Previsto]]-Uscite[[#This Row],[Effettivo]]</f>
        <v>0</v>
      </c>
    </row>
    <row r="24" spans="2:5" ht="17.25" customHeight="1" x14ac:dyDescent="0.3">
      <c r="B24" s="14" t="s">
        <v>33</v>
      </c>
      <c r="C24" s="15">
        <v>225</v>
      </c>
      <c r="D24" s="15">
        <v>225</v>
      </c>
      <c r="E24" s="16">
        <f>Uscite[[#This Row],[Previsto]]-Uscite[[#This Row],[Effettivo]]</f>
        <v>0</v>
      </c>
    </row>
    <row r="25" spans="2:5" ht="17.25" customHeight="1" x14ac:dyDescent="0.3">
      <c r="B25" s="14" t="s">
        <v>34</v>
      </c>
      <c r="C25" s="15">
        <v>0</v>
      </c>
      <c r="D25" s="15">
        <v>0</v>
      </c>
      <c r="E25" s="16">
        <f>Uscite[[#This Row],[Previsto]]-Uscite[[#This Row],[Effettivo]]</f>
        <v>0</v>
      </c>
    </row>
    <row r="26" spans="2:5" ht="17.25" customHeight="1" x14ac:dyDescent="0.3">
      <c r="B26" s="9" t="s">
        <v>35</v>
      </c>
      <c r="C26" s="8">
        <f>SUBTOTAL(109,Uscite[Previsto])</f>
        <v>3603</v>
      </c>
      <c r="D26" s="8">
        <f>SUBTOTAL(109,Uscite[Effettivo])</f>
        <v>3655</v>
      </c>
      <c r="E26" s="8">
        <f>SUBTOTAL(109,Uscite[Scostamento])</f>
        <v>-52</v>
      </c>
    </row>
  </sheetData>
  <dataValidations count="9">
    <dataValidation allowBlank="1" showInputMessage="1" showErrorMessage="1" prompt="Immettere i dettagli nella tabella Uscite in questo foglio di lavoro per tenere traccia delle uscite mensili previste ed effettive" sqref="A1" xr:uid="{00000000-0002-0000-0200-000000000000}"/>
    <dataValidation allowBlank="1" showInputMessage="1" showErrorMessage="1" prompt="Il nome viene aggiornato automaticamente in base al nome immesso nella cella B1 nel foglio di lavoro Flusso di cassa" sqref="B1" xr:uid="{00000000-0002-0000-0200-000001000000}"/>
    <dataValidation allowBlank="1" showInputMessage="1" showErrorMessage="1" prompt="Il mese viene aggiornato automaticamente in base al mese immesso nella cella B3 del foglio di lavoro Flusso di cassa." sqref="B3" xr:uid="{00000000-0002-0000-0200-000002000000}"/>
    <dataValidation allowBlank="1" showInputMessage="1" showErrorMessage="1" prompt="L'anno viene aggiornato automaticamente in base all'anno immesso nella cella B4 del foglio di lavoro Flusso di cassa. Immettere i dettagli delle uscite nella tabella sottostante" sqref="B4" xr:uid="{00000000-0002-0000-0200-000003000000}"/>
    <dataValidation allowBlank="1" showInputMessage="1" showErrorMessage="1" prompt="Immettere le voci delle uscite mensili in questa colonna sotto questa intestazione. Usare i filtri delle intestazioni per trovare voci specifiche" sqref="B5" xr:uid="{00000000-0002-0000-0200-000004000000}"/>
    <dataValidation allowBlank="1" showInputMessage="1" showErrorMessage="1" prompt="Immettere le uscite previste in questa colonna sotto questa intestazione" sqref="C5" xr:uid="{00000000-0002-0000-0200-000005000000}"/>
    <dataValidation allowBlank="1" showInputMessage="1" showErrorMessage="1" prompt="Immettere le uscite effettive in questa colonna sotto questa intestazione" sqref="D5" xr:uid="{00000000-0002-0000-0200-000006000000}"/>
    <dataValidation allowBlank="1" showInputMessage="1" showErrorMessage="1" prompt="Lo scostamento viene calcolato automaticamente e la relativa icona viene aggiornata in questa colonna sotto questa intestazione" sqref="E5" xr:uid="{00000000-0002-0000-0200-000007000000}"/>
    <dataValidation allowBlank="1" showInputMessage="1" showErrorMessage="1" prompt="Il titolo viene aggiornato automaticamente in base al titolo immesso nella cella B2 del foglio di lavoro Flusso di cassa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1" t="s">
        <v>36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FlussoCassa[[#Totals],[Previsto]]</f>
        <v>2097</v>
      </c>
      <c r="D4" s="3">
        <f>FlussoCassa[[#Totals],[Effettivo]]</f>
        <v>1845</v>
      </c>
    </row>
    <row r="5" spans="2:4" x14ac:dyDescent="0.3">
      <c r="B5" s="3" t="s">
        <v>10</v>
      </c>
      <c r="C5" s="3">
        <f>Entrate[[#Totals],[Previsto]]</f>
        <v>5700</v>
      </c>
      <c r="D5" s="3">
        <f>Entrate[[#Totals],[Effettivo]]</f>
        <v>5500</v>
      </c>
    </row>
    <row r="6" spans="2:4" x14ac:dyDescent="0.3">
      <c r="B6" s="3" t="s">
        <v>14</v>
      </c>
      <c r="C6" s="3">
        <f>Uscite[[#Totals],[Previsto]]</f>
        <v>3603</v>
      </c>
      <c r="D6" s="3">
        <f>Uscite[[#Totals],[Effettivo]]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Flusso di cassa</vt:lpstr>
      <vt:lpstr>Entrate mensili</vt:lpstr>
      <vt:lpstr>Uscite mensili</vt:lpstr>
      <vt:lpstr>DATI GRAFICO</vt:lpstr>
      <vt:lpstr>Anno</vt:lpstr>
      <vt:lpstr>Mese</vt:lpstr>
      <vt:lpstr>Nome</vt:lpstr>
      <vt:lpstr>'Entrate mensili'!Print_Titles</vt:lpstr>
      <vt:lpstr>'Flusso di cassa'!Print_Titles</vt:lpstr>
      <vt:lpstr>'Uscite mensili'!Print_Titles</vt:lpstr>
      <vt:lpstr>TitoloBudget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2018-08-10T05:46:41Z</dcterms:created>
  <dcterms:modified xsi:type="dcterms:W3CDTF">2018-08-10T05:46:41Z</dcterms:modified>
</cp:coreProperties>
</file>