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~Template\2018_016_WordTech_Accessible_Templates_WAC_B5\04_PreDTP_Done\it-IT\"/>
    </mc:Choice>
  </mc:AlternateContent>
  <bookViews>
    <workbookView xWindow="0" yWindow="0" windowWidth="28800" windowHeight="12000"/>
  </bookViews>
  <sheets>
    <sheet name="Profitti e perdite" sheetId="1" r:id="rId1"/>
    <sheet name="Ricavi" sheetId="3" r:id="rId2"/>
    <sheet name="Spese operative" sheetId="2" r:id="rId3"/>
  </sheets>
  <definedNames>
    <definedName name="_xlnm.Print_Titles" localSheetId="0">'Profitti e perdite'!$4:$4</definedName>
    <definedName name="_xlnm.Print_Titles" localSheetId="1">Ricavi!$3:$3</definedName>
    <definedName name="_xlnm.Print_Titles" localSheetId="2">'Spese operative'!$3:$3</definedName>
    <definedName name="UtileNetto">'Profitti e perdite'!$O$9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C5" i="1"/>
  <c r="D10" i="3"/>
  <c r="E10" i="3"/>
  <c r="F10" i="3"/>
  <c r="G10" i="3"/>
  <c r="H10" i="3"/>
  <c r="I10" i="3"/>
  <c r="J10" i="3"/>
  <c r="K10" i="3"/>
  <c r="L10" i="3"/>
  <c r="M10" i="3"/>
  <c r="N10" i="3"/>
  <c r="C10" i="3"/>
  <c r="D12" i="3"/>
  <c r="E12" i="3"/>
  <c r="F12" i="3"/>
  <c r="G12" i="3"/>
  <c r="H12" i="3"/>
  <c r="I12" i="3"/>
  <c r="J12" i="3"/>
  <c r="K12" i="3"/>
  <c r="L12" i="3"/>
  <c r="M12" i="3"/>
  <c r="N12" i="3"/>
  <c r="O12" i="3"/>
  <c r="C12" i="3"/>
  <c r="B1" i="3"/>
  <c r="D17" i="2"/>
  <c r="E17" i="2"/>
  <c r="F17" i="2"/>
  <c r="G17" i="2"/>
  <c r="H17" i="2"/>
  <c r="I17" i="2"/>
  <c r="J17" i="2"/>
  <c r="K17" i="2"/>
  <c r="L17" i="2"/>
  <c r="M17" i="2"/>
  <c r="N17" i="2"/>
  <c r="C17" i="2"/>
  <c r="C2" i="2"/>
  <c r="B1" i="2"/>
  <c r="C2" i="3"/>
  <c r="O11" i="3" l="1"/>
  <c r="O9" i="3"/>
  <c r="O8" i="3"/>
  <c r="O7" i="3"/>
  <c r="O6" i="3"/>
  <c r="O5" i="3"/>
  <c r="O4" i="3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" i="3" l="1"/>
  <c r="D7" i="1"/>
  <c r="D9" i="1" s="1"/>
  <c r="H7" i="1"/>
  <c r="L7" i="1"/>
  <c r="L9" i="1" s="1"/>
  <c r="E7" i="1"/>
  <c r="I7" i="1"/>
  <c r="M7" i="1"/>
  <c r="M9" i="1" s="1"/>
  <c r="F7" i="1"/>
  <c r="J7" i="1"/>
  <c r="N7" i="1"/>
  <c r="O17" i="2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<sst xmlns="http://schemas.openxmlformats.org/spreadsheetml/2006/main" count="76" uniqueCount="50">
  <si>
    <t>ANNO</t>
  </si>
  <si>
    <t>Questa cella contiene il grafico a linee con il profitto lordo e il totale delle spese operative. Immettere dati nella tabella seguente.</t>
  </si>
  <si>
    <t>Ricavi della gestione</t>
  </si>
  <si>
    <t>Interessi passivi</t>
  </si>
  <si>
    <t>Utile prima delle imposte</t>
  </si>
  <si>
    <t>Imposte</t>
  </si>
  <si>
    <t>Utile netto</t>
  </si>
  <si>
    <t>RENDICONTO PROFITTI E PERDITE</t>
  </si>
  <si>
    <t>NOME SOCIETÀ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</si>
  <si>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</si>
  <si>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</si>
  <si>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</si>
  <si>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</si>
  <si>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</si>
  <si>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</si>
  <si>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</si>
  <si>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</si>
  <si>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</si>
  <si>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UTILE NETTO</t>
  </si>
  <si>
    <t>OTT</t>
  </si>
  <si>
    <t>NOV</t>
  </si>
  <si>
    <t>DIC</t>
  </si>
  <si>
    <t>A OGGI</t>
  </si>
  <si>
    <t>Ricavi</t>
  </si>
  <si>
    <t>Vendite</t>
  </si>
  <si>
    <t>Resi (riduzione)</t>
  </si>
  <si>
    <t>Sconti (riduzione)</t>
  </si>
  <si>
    <t>Altri ricavi 1</t>
  </si>
  <si>
    <t>Altri ricavi 2</t>
  </si>
  <si>
    <t>Altri ricavi 3</t>
  </si>
  <si>
    <t>Vendite nette</t>
  </si>
  <si>
    <t>Costo del venduto</t>
  </si>
  <si>
    <t>Profitto lordo</t>
  </si>
  <si>
    <t>RENDICONTO PROFITTI E PERDITE - RICAVI</t>
  </si>
  <si>
    <t>Spese operative</t>
  </si>
  <si>
    <t>Spese per il personale</t>
  </si>
  <si>
    <t>Ammortamento</t>
  </si>
  <si>
    <t>Affitto</t>
  </si>
  <si>
    <t>Forniture ufficio</t>
  </si>
  <si>
    <t>Utenze</t>
  </si>
  <si>
    <t>Telefono</t>
  </si>
  <si>
    <t>Assicurazione</t>
  </si>
  <si>
    <t>Viaggi</t>
  </si>
  <si>
    <t>Manutenzione</t>
  </si>
  <si>
    <t>Pubblicità</t>
  </si>
  <si>
    <t>Altro 1</t>
  </si>
  <si>
    <t>Altro 2</t>
  </si>
  <si>
    <t>Altro 3</t>
  </si>
  <si>
    <t>Totale spese operative</t>
  </si>
  <si>
    <t>RENDICONTO PROFITTI E PERDITE - SPESE 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</si>
</sst>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€&quot;\ #,##0;\-&quot;€&quot;\ #,##0"/>
    <numFmt numFmtId="44" formatCode="_-&quot;€&quot;\ * #,##0.00_-;\-&quot;€&quot;\ * #,##0.00_-;_-&quot;€&quot;\ * &quot;-&quot;??_-;_-@_-"/>
    <numFmt numFmtId="165" formatCode="_ * #,##0_ ;_ * \-#,##0_ ;_ * &quot;-&quot;_ ;_ @_ "/>
    <numFmt numFmtId="166" formatCode="&quot;€&quot;\ #,##0"/>
  </numFmts>
  <fonts count="15" x14ac:knownFonts="1">
    <font>
      <sz val="11"/>
      <color theme="2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20"/>
      <color theme="0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3"/>
      <name val="Segoe UI"/>
      <family val="2"/>
      <scheme val="minor"/>
    </font>
    <font>
      <sz val="48"/>
      <color theme="0"/>
      <name val="Cambria"/>
      <family val="2"/>
      <scheme val="major"/>
    </font>
    <font>
      <sz val="11"/>
      <color theme="2" tint="-0.749961851863155"/>
      <name val="Segoe UI"/>
      <family val="2"/>
      <scheme val="minor"/>
    </font>
    <font>
      <b/>
      <sz val="11"/>
      <color theme="3"/>
      <name val="Segoe U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3"/>
      <name val="Segoe UI"/>
      <family val="2"/>
      <scheme val="minor"/>
    </font>
    <font>
      <sz val="11"/>
      <color theme="1" tint="0.34998626667073579"/>
      <name val="Segoe UI"/>
      <family val="2"/>
      <scheme val="minor"/>
    </font>
    <font>
      <sz val="11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/>
    </xf>
    <xf numFmtId="44" fontId="1" fillId="0" borderId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Alignment="0" applyProtection="0"/>
    <xf numFmtId="0" fontId="4" fillId="2" borderId="0" applyNumberFormat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165" fontId="14" fillId="0" borderId="0" applyFill="0" applyBorder="0" applyAlignment="0" applyProtection="0"/>
    <xf numFmtId="5" fontId="14" fillId="0" borderId="0" applyFont="0" applyFill="0" applyBorder="0" applyAlignment="0" applyProtection="0"/>
    <xf numFmtId="9" fontId="4" fillId="0" borderId="0" applyFill="0" applyBorder="0" applyAlignment="0" applyProtection="0"/>
    <xf numFmtId="0" fontId="9" fillId="5" borderId="2" applyNumberFormat="0" applyAlignment="0" applyProtection="0"/>
  </cellStyleXfs>
  <cellXfs count="42">
    <xf numFmtId="0" fontId="0" fillId="2" borderId="0" xfId="0">
      <alignment vertical="center" wrapText="1"/>
    </xf>
    <xf numFmtId="0" fontId="3" fillId="2" borderId="0" xfId="0" applyFont="1" applyFill="1">
      <alignment vertical="center" wrapText="1"/>
    </xf>
    <xf numFmtId="0" fontId="3" fillId="2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0" fillId="2" borderId="0" xfId="0" applyFont="1">
      <alignment vertical="center" wrapText="1"/>
    </xf>
    <xf numFmtId="0" fontId="0" fillId="2" borderId="0" xfId="0" applyFont="1" applyFill="1" applyBorder="1" applyAlignment="1">
      <alignment horizontal="left" vertical="center" indent="1"/>
    </xf>
    <xf numFmtId="0" fontId="3" fillId="6" borderId="0" xfId="0" applyFont="1" applyFill="1" applyBorder="1">
      <alignment vertical="center" wrapText="1"/>
    </xf>
    <xf numFmtId="0" fontId="0" fillId="2" borderId="0" xfId="0" applyFont="1" applyFill="1" applyBorder="1">
      <alignment vertical="center" wrapText="1"/>
    </xf>
    <xf numFmtId="5" fontId="0" fillId="2" borderId="0" xfId="8" applyFont="1" applyFill="1" applyBorder="1" applyAlignment="1">
      <alignment vertical="center"/>
    </xf>
    <xf numFmtId="5" fontId="0" fillId="2" borderId="0" xfId="8" applyFont="1" applyFill="1" applyBorder="1" applyAlignment="1">
      <alignment horizontal="right" vertical="center" indent="1"/>
    </xf>
    <xf numFmtId="5" fontId="12" fillId="2" borderId="0" xfId="8" applyFont="1" applyFill="1" applyAlignment="1">
      <alignment vertical="center" wrapText="1"/>
    </xf>
    <xf numFmtId="5" fontId="3" fillId="2" borderId="0" xfId="8" applyFont="1" applyFill="1" applyBorder="1" applyAlignment="1">
      <alignment vertical="center"/>
    </xf>
    <xf numFmtId="5" fontId="3" fillId="2" borderId="0" xfId="8" applyFont="1" applyFill="1" applyBorder="1" applyAlignment="1">
      <alignment horizontal="right" vertical="center" indent="1"/>
    </xf>
    <xf numFmtId="5" fontId="2" fillId="2" borderId="0" xfId="8" applyFont="1" applyFill="1" applyBorder="1" applyAlignment="1">
      <alignment vertical="center"/>
    </xf>
    <xf numFmtId="5" fontId="2" fillId="2" borderId="0" xfId="8" applyFont="1" applyFill="1" applyBorder="1" applyAlignment="1">
      <alignment horizontal="right" vertical="center" indent="1"/>
    </xf>
    <xf numFmtId="5" fontId="11" fillId="4" borderId="0" xfId="8" applyFont="1" applyFill="1" applyBorder="1" applyAlignment="1">
      <alignment vertical="center"/>
    </xf>
    <xf numFmtId="5" fontId="11" fillId="4" borderId="0" xfId="8" applyFont="1" applyFill="1" applyBorder="1" applyAlignment="1">
      <alignment horizontal="right" vertical="center" indent="1"/>
    </xf>
    <xf numFmtId="5" fontId="2" fillId="2" borderId="0" xfId="8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0" fillId="2" borderId="0" xfId="0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Alignment="1">
      <alignment horizontal="right" wrapText="1"/>
    </xf>
    <xf numFmtId="0" fontId="0" fillId="2" borderId="0" xfId="0" applyAlignment="1">
      <alignment horizontal="left" vertical="center" wrapText="1" indent="1"/>
    </xf>
    <xf numFmtId="5" fontId="0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>
      <alignment vertical="center" wrapText="1"/>
    </xf>
    <xf numFmtId="5" fontId="0" fillId="6" borderId="0" xfId="0" applyNumberFormat="1" applyFont="1" applyFill="1" applyBorder="1" applyAlignment="1">
      <alignment vertical="center" wrapText="1"/>
    </xf>
    <xf numFmtId="5" fontId="0" fillId="2" borderId="0" xfId="0" applyNumberFormat="1" applyFont="1" applyFill="1" applyBorder="1" applyAlignment="1">
      <alignment vertical="center" wrapText="1"/>
    </xf>
    <xf numFmtId="5" fontId="0" fillId="6" borderId="0" xfId="8" applyNumberFormat="1" applyFont="1" applyFill="1" applyBorder="1" applyAlignment="1">
      <alignment vertical="center" wrapText="1"/>
    </xf>
    <xf numFmtId="5" fontId="11" fillId="3" borderId="0" xfId="1" applyNumberFormat="1" applyFont="1" applyFill="1" applyBorder="1" applyAlignment="1">
      <alignment vertical="center"/>
    </xf>
    <xf numFmtId="5" fontId="0" fillId="2" borderId="0" xfId="8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5" fillId="2" borderId="0" xfId="3" applyAlignment="1">
      <alignment vertical="top"/>
    </xf>
    <xf numFmtId="0" fontId="12" fillId="4" borderId="0" xfId="0" applyFont="1" applyFill="1" applyBorder="1" applyAlignment="1">
      <alignment horizontal="right" indent="1"/>
    </xf>
    <xf numFmtId="166" fontId="7" fillId="4" borderId="0" xfId="0" applyNumberFormat="1" applyFont="1" applyFill="1" applyBorder="1" applyAlignment="1">
      <alignment horizontal="right" vertical="center" indent="1"/>
    </xf>
    <xf numFmtId="0" fontId="8" fillId="2" borderId="0" xfId="2" applyAlignment="1">
      <alignment horizontal="left" vertical="center"/>
    </xf>
    <xf numFmtId="0" fontId="6" fillId="2" borderId="0" xfId="6" applyBorder="1" applyAlignment="1">
      <alignment horizontal="left"/>
    </xf>
    <xf numFmtId="0" fontId="2" fillId="6" borderId="1" xfId="0" applyFont="1" applyFill="1" applyBorder="1" applyAlignment="1">
      <alignment wrapText="1"/>
    </xf>
  </cellXfs>
  <cellStyles count="11">
    <cellStyle name="Migliaia [0]" xfId="7" builtinId="6" customBuiltin="1"/>
    <cellStyle name="Normale" xfId="0" builtinId="0" customBuiltin="1"/>
    <cellStyle name="Nota" xfId="10" builtinId="10" customBuiltin="1"/>
    <cellStyle name="Percentuale" xfId="9" builtinId="5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Valuta" xfId="1" builtinId="4" customBuiltin="1"/>
    <cellStyle name="Valuta [0]" xfId="8" builtinId="7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&quot;$&quot;#,##0_);\(&quot;$&quot;#,##0\)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9" formatCode="&quot;€&quot;\ #,##0;\-&quot;€&quot;\ #,##0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fill>
        <patternFill patternType="solid">
          <fgColor indexed="64"/>
          <bgColor theme="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Segoe UI"/>
        <scheme val="minor"/>
      </font>
      <numFmt numFmtId="167" formatCode="&quot;$&quot;#,##0_);\(&quot;$&quot;#,##0\)"/>
      <fill>
        <patternFill patternType="solid">
          <fgColor theme="3"/>
          <bgColor theme="3"/>
        </patternFill>
      </fill>
      <alignment horizontal="general" vertical="center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Profitti e perdite" defaultPivotStyle="PivotStyleLight16">
    <tableStyle name="Spese" pivot="0" count="7">
      <tableStyleElement type="wholeTable" dxfId="71"/>
      <tableStyleElement type="headerRow" dxfId="70"/>
      <tableStyleElement type="totalRow" dxfId="69"/>
      <tableStyleElement type="firstColumn" dxfId="68"/>
      <tableStyleElement type="lastColumn" dxfId="67"/>
      <tableStyleElement type="firstColumnStripe" dxfId="66"/>
      <tableStyleElement type="secondColumnStripe" dxfId="65"/>
    </tableStyle>
    <tableStyle name="Profitti e perdite" pivot="0" count="7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ColumnStripe" dxfId="59"/>
      <tableStyleElement type="secondColumn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253588492461902E-2"/>
          <c:y val="9.9308419780860732E-2"/>
          <c:w val="0.86286252580352119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Ricavi!$B$12</c:f>
              <c:strCache>
                <c:ptCount val="1"/>
                <c:pt idx="0">
                  <c:v>Profitto lordo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Ricavi!$C$12:$N$12</c:f>
              <c:numCache>
                <c:formatCode>"€"#,##0_);\("€"#,##0\)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'Spese operative'!$B$17</c:f>
              <c:strCache>
                <c:ptCount val="1"/>
                <c:pt idx="0">
                  <c:v>Totale spese operative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'Spese operative'!$C$17:$N$17</c:f>
              <c:numCache>
                <c:formatCode>"€"#,##0_);\("€"#,##0\)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4336"/>
        <c:axId val="280434728"/>
      </c:lineChart>
      <c:catAx>
        <c:axId val="28043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80434728"/>
        <c:crosses val="autoZero"/>
        <c:auto val="1"/>
        <c:lblAlgn val="ctr"/>
        <c:lblOffset val="100"/>
        <c:noMultiLvlLbl val="0"/>
      </c:catAx>
      <c:valAx>
        <c:axId val="280434728"/>
        <c:scaling>
          <c:orientation val="minMax"/>
        </c:scaling>
        <c:delete val="1"/>
        <c:axPos val="l"/>
        <c:numFmt formatCode="&quot;€&quot;#,##0_);\(&quot;€&quot;#,##0\)" sourceLinked="1"/>
        <c:majorTickMark val="out"/>
        <c:minorTickMark val="none"/>
        <c:tickLblPos val="nextTo"/>
        <c:crossAx val="280434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709285444534322"/>
          <c:y val="0.12393117526975794"/>
          <c:w val="0.1429071455546568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85725</xdr:rowOff>
    </xdr:from>
    <xdr:to>
      <xdr:col>15</xdr:col>
      <xdr:colOff>0</xdr:colOff>
      <xdr:row>2</xdr:row>
      <xdr:rowOff>1285875</xdr:rowOff>
    </xdr:to>
    <xdr:graphicFrame macro="">
      <xdr:nvGraphicFramePr>
        <xdr:cNvPr id="3" name="Grafico 2" descr="Grafico a linee con il profitto lordo e il totale delle spese operati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Ricavi" displayName="Ricavi" ref="B3:O10" totalsRowCount="1" headerRowDxfId="57" totalsRowDxfId="56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Ricavi" totalsRowLabel="Vendite nette" totalsRowDxfId="55"/>
    <tableColumn id="2" name="GEN" totalsRowFunction="custom" dataDxfId="54" totalsRowDxfId="53" dataCellStyle="Valuta [0]">
      <totalsRowFormula>IF(SUM(C4:C9)=0,"",SUM(C4:C9))</totalsRowFormula>
    </tableColumn>
    <tableColumn id="3" name="FEB" totalsRowFunction="custom" dataDxfId="52" totalsRowDxfId="51" dataCellStyle="Valuta [0]">
      <totalsRowFormula>IF(SUM(D4:D9)=0,"",SUM(D4:D9))</totalsRowFormula>
    </tableColumn>
    <tableColumn id="4" name="MAR" totalsRowFunction="custom" dataDxfId="50" totalsRowDxfId="49" dataCellStyle="Valuta [0]">
      <totalsRowFormula>IF(SUM(E4:E9)=0,"",SUM(E4:E9))</totalsRowFormula>
    </tableColumn>
    <tableColumn id="5" name="APR" totalsRowFunction="custom" dataDxfId="48" totalsRowDxfId="47" dataCellStyle="Valuta [0]">
      <totalsRowFormula>IF(SUM(F4:F9)=0,"",SUM(F4:F9))</totalsRowFormula>
    </tableColumn>
    <tableColumn id="6" name="MAG" totalsRowFunction="custom" dataDxfId="46" totalsRowDxfId="45" dataCellStyle="Valuta [0]">
      <totalsRowFormula>IF(SUM(G4:G9)=0,"",SUM(G4:G9))</totalsRowFormula>
    </tableColumn>
    <tableColumn id="7" name="GIU" totalsRowFunction="custom" dataDxfId="44" totalsRowDxfId="43" dataCellStyle="Valuta [0]">
      <totalsRowFormula>IF(SUM(H4:H9)=0,"",SUM(H4:H9))</totalsRowFormula>
    </tableColumn>
    <tableColumn id="8" name="LUG" totalsRowFunction="custom" dataDxfId="42" totalsRowDxfId="41" dataCellStyle="Valuta [0]">
      <totalsRowFormula>IF(SUM(I4:I9)=0,"",SUM(I4:I9))</totalsRowFormula>
    </tableColumn>
    <tableColumn id="9" name="AGO" totalsRowFunction="custom" dataDxfId="40" totalsRowDxfId="39" dataCellStyle="Valuta [0]">
      <totalsRowFormula>IF(SUM(J4:J9)=0,"",SUM(J4:J9))</totalsRowFormula>
    </tableColumn>
    <tableColumn id="10" name="SET" totalsRowFunction="custom" dataDxfId="38" totalsRowDxfId="37" dataCellStyle="Valuta [0]">
      <totalsRowFormula>IF(SUM(K4:K9)=0,"",SUM(K4:K9))</totalsRowFormula>
    </tableColumn>
    <tableColumn id="11" name="OTT" totalsRowFunction="custom" dataDxfId="36" totalsRowDxfId="35" dataCellStyle="Valuta [0]">
      <totalsRowFormula>IF(SUM(L4:L9)=0,"",SUM(L4:L9))</totalsRowFormula>
    </tableColumn>
    <tableColumn id="12" name="NOV" totalsRowFunction="custom" dataDxfId="34" totalsRowDxfId="33" dataCellStyle="Valuta [0]">
      <totalsRowFormula>IF(SUM(M4:M9)=0,"",SUM(M4:M9))</totalsRowFormula>
    </tableColumn>
    <tableColumn id="13" name="DIC" totalsRowFunction="custom" dataDxfId="32" totalsRowDxfId="31" dataCellStyle="Valuta [0]">
      <totalsRowFormula>IF(SUM(N4:N9)=0,"",SUM(N4:N9))</totalsRowFormula>
    </tableColumn>
    <tableColumn id="14" name="A OGGI" totalsRowFunction="sum" dataDxfId="30" totalsRowDxfId="29" dataCellStyle="Valuta [0]">
      <calculatedColumnFormula>SUM(C4:N4)</calculatedColumnFormula>
    </tableColumn>
  </tableColumns>
  <tableStyleInfo name="Profitti e perdite" showFirstColumn="0" showLastColumn="0" showRowStripes="1" showColumnStripes="0"/>
  <extLst>
    <ext xmlns:x14="http://schemas.microsoft.com/office/spreadsheetml/2009/9/main" uri="{504A1905-F514-4f6f-8877-14C23A59335A}">
      <x14:table altTextSummary="Immettere i ricavi per ogni mese in questa tabella. L'importo da inizio anno viene calcolato automaticamente"/>
    </ext>
  </extLst>
</table>
</file>

<file path=xl/tables/table2.xml><?xml version="1.0" encoding="utf-8"?>
<table xmlns="http://schemas.openxmlformats.org/spreadsheetml/2006/main" id="3" name="Spese" displayName="Spese" ref="B3:O17" totalsRowCount="1" headerRowDxfId="28" totalsRowDxfId="2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Spese operative" totalsRowLabel="Totale spese operative" dataDxfId="26" totalsRowDxfId="25" dataCellStyle="Normale"/>
    <tableColumn id="2" name="GEN" totalsRowFunction="custom" dataDxfId="24" totalsRowDxfId="23" dataCellStyle="Valuta [0]">
      <totalsRowFormula>IF(SUM(C4:C16)=0,"",SUM(C4:C16))</totalsRowFormula>
    </tableColumn>
    <tableColumn id="3" name="FEB" totalsRowFunction="custom" dataDxfId="22" totalsRowDxfId="21" dataCellStyle="Valuta [0]">
      <totalsRowFormula>IF(SUM(D4:D16)=0,"",SUM(D4:D16))</totalsRowFormula>
    </tableColumn>
    <tableColumn id="4" name="MAR" totalsRowFunction="custom" dataDxfId="20" totalsRowDxfId="19" dataCellStyle="Valuta [0]">
      <totalsRowFormula>IF(SUM(E4:E16)=0,"",SUM(E4:E16))</totalsRowFormula>
    </tableColumn>
    <tableColumn id="5" name="APR" totalsRowFunction="custom" dataDxfId="18" totalsRowDxfId="17" dataCellStyle="Valuta [0]">
      <totalsRowFormula>IF(SUM(F4:F16)=0,"",SUM(F4:F16))</totalsRowFormula>
    </tableColumn>
    <tableColumn id="6" name="MAG" totalsRowFunction="custom" dataDxfId="16" totalsRowDxfId="15" dataCellStyle="Valuta [0]">
      <totalsRowFormula>IF(SUM(G4:G16)=0,"",SUM(G4:G16))</totalsRowFormula>
    </tableColumn>
    <tableColumn id="7" name="GIU" totalsRowFunction="custom" dataDxfId="14" totalsRowDxfId="13" dataCellStyle="Valuta [0]">
      <totalsRowFormula>IF(SUM(H4:H16)=0,"",SUM(H4:H16))</totalsRowFormula>
    </tableColumn>
    <tableColumn id="8" name="LUG" totalsRowFunction="custom" dataDxfId="12" totalsRowDxfId="11" dataCellStyle="Valuta [0]">
      <totalsRowFormula>IF(SUM(I4:I16)=0,"",SUM(I4:I16))</totalsRowFormula>
    </tableColumn>
    <tableColumn id="9" name="AGO" totalsRowFunction="custom" dataDxfId="10" totalsRowDxfId="9" dataCellStyle="Valuta [0]">
      <totalsRowFormula>IF(SUM(J4:J16)=0,"",SUM(J4:J16))</totalsRowFormula>
    </tableColumn>
    <tableColumn id="10" name="SET" totalsRowFunction="custom" dataDxfId="8" totalsRowDxfId="7" dataCellStyle="Valuta [0]">
      <totalsRowFormula>IF(SUM(K4:K16)=0,"",SUM(K4:K16))</totalsRowFormula>
    </tableColumn>
    <tableColumn id="11" name="OTT" totalsRowFunction="custom" dataDxfId="6" totalsRowDxfId="5" dataCellStyle="Valuta [0]">
      <totalsRowFormula>IF(SUM(L4:L16)=0,"",SUM(L4:L16))</totalsRowFormula>
    </tableColumn>
    <tableColumn id="12" name="NOV" totalsRowFunction="custom" dataDxfId="4" totalsRowDxfId="3" dataCellStyle="Valuta [0]">
      <totalsRowFormula>IF(SUM(M4:M16)=0,"",SUM(M4:M16))</totalsRowFormula>
    </tableColumn>
    <tableColumn id="13" name="DIC" totalsRowFunction="custom" dataDxfId="2" totalsRowDxfId="1" dataCellStyle="Valuta [0]">
      <totalsRowFormula>IF(SUM(N4:N16)=0,"",SUM(N4:N16))</totalsRowFormula>
    </tableColumn>
    <tableColumn id="14" name="A OGGI" totalsRowFunction="sum" totalsRowDxfId="0" dataCellStyle="Valuta [0]">
      <calculatedColumnFormula>SUM(C4:N4)</calculatedColumnFormula>
    </tableColumn>
  </tableColumns>
  <tableStyleInfo name="Spese" showFirstColumn="0" showLastColumn="0" showRowStripes="1" showColumnStripes="0"/>
  <extLst>
    <ext xmlns:x14="http://schemas.microsoft.com/office/spreadsheetml/2009/9/main" uri="{504A1905-F514-4f6f-8877-14C23A59335A}">
      <x14:table altTextSummary="Immettere le spese operative per ogni mese in questa tabella. L'importo da inizio anno viene calcolato automaticamente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tabSelected="1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">
        <v>0</v>
      </c>
      <c r="C1" s="40" t="s">
        <v>7</v>
      </c>
      <c r="D1" s="40"/>
      <c r="E1" s="40"/>
      <c r="F1" s="40"/>
      <c r="G1" s="40"/>
      <c r="H1" s="40"/>
      <c r="I1" s="40"/>
      <c r="J1" s="40"/>
      <c r="K1" s="40"/>
      <c r="L1" s="37" t="s">
        <v>18</v>
      </c>
      <c r="M1" s="37"/>
      <c r="N1" s="37"/>
      <c r="O1" s="37"/>
    </row>
    <row r="2" spans="1:15" ht="65.099999999999994" customHeight="1" x14ac:dyDescent="0.3">
      <c r="A2" s="1"/>
      <c r="B2" s="39"/>
      <c r="C2" s="36" t="s">
        <v>8</v>
      </c>
      <c r="D2" s="36"/>
      <c r="E2" s="36"/>
      <c r="F2" s="36"/>
      <c r="G2" s="36"/>
      <c r="H2" s="36"/>
      <c r="I2" s="36"/>
      <c r="J2" s="36"/>
      <c r="K2" s="36"/>
      <c r="L2" s="38">
        <f>UtileNetto</f>
        <v>72450.139999999985</v>
      </c>
      <c r="M2" s="38"/>
      <c r="N2" s="38"/>
      <c r="O2" s="38"/>
    </row>
    <row r="3" spans="1:15" ht="105" customHeight="1" x14ac:dyDescent="0.3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22" customFormat="1" ht="39.950000000000003" customHeight="1" thickBot="1" x14ac:dyDescent="0.35">
      <c r="A4" s="4"/>
      <c r="B4" s="21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19</v>
      </c>
      <c r="M4" s="41" t="s">
        <v>20</v>
      </c>
      <c r="N4" s="41" t="s">
        <v>21</v>
      </c>
      <c r="O4" s="34" t="s">
        <v>22</v>
      </c>
    </row>
    <row r="5" spans="1:15" ht="30" customHeight="1" x14ac:dyDescent="0.3">
      <c r="A5" s="1"/>
      <c r="B5" s="5" t="s">
        <v>2</v>
      </c>
      <c r="C5" s="20">
        <f>IFERROR(Ricavi!C12-Spese[[#Totals],[GEN]],"")</f>
        <v>14159</v>
      </c>
      <c r="D5" s="20">
        <f>IFERROR(Ricavi!D12-Spese[[#Totals],[FEB]],"")</f>
        <v>24980.75</v>
      </c>
      <c r="E5" s="20">
        <f>IFERROR(Ricavi!E12-Spese[[#Totals],[MAR]],"")</f>
        <v>15642.18</v>
      </c>
      <c r="F5" s="20">
        <f>IFERROR(Ricavi!F12-Spese[[#Totals],[APR]],"")</f>
        <v>-17559.510000000002</v>
      </c>
      <c r="G5" s="20">
        <f>IFERROR(Ricavi!G12-Spese[[#Totals],[MAG]],"")</f>
        <v>17043.969999999998</v>
      </c>
      <c r="H5" s="20">
        <f>IFERROR(Ricavi!H12-Spese[[#Totals],[GIU]],"")</f>
        <v>19215.589999999997</v>
      </c>
      <c r="I5" s="20">
        <f>IFERROR(Ricavi!I12-Spese[[#Totals],[LUG]],"")</f>
        <v>19082.359999999997</v>
      </c>
      <c r="J5" s="20" t="str">
        <f>IFERROR(Ricavi!J12-Spese[[#Totals],[AGO]],"")</f>
        <v/>
      </c>
      <c r="K5" s="20" t="str">
        <f>IFERROR(Ricavi!K12-Spese[[#Totals],[SET]],"")</f>
        <v/>
      </c>
      <c r="L5" s="20" t="str">
        <f>IFERROR(Ricavi!L12-Spese[[#Totals],[OTT]],"")</f>
        <v/>
      </c>
      <c r="M5" s="20" t="str">
        <f>IFERROR(Ricavi!M12-Spese[[#Totals],[NOV]],"")</f>
        <v/>
      </c>
      <c r="N5" s="20" t="str">
        <f>IFERROR(Ricavi!N12-Spese[[#Totals],[DIC]],"")</f>
        <v/>
      </c>
      <c r="O5" s="20">
        <f>IFERROR(Ricavi!O12-Spese[[#Totals],[A OGGI]],"")</f>
        <v>134210.34000000003</v>
      </c>
    </row>
    <row r="6" spans="1:15" ht="30" customHeight="1" x14ac:dyDescent="0.3">
      <c r="A6" s="1"/>
      <c r="B6" s="2" t="s">
        <v>3</v>
      </c>
      <c r="C6" s="14">
        <v>-100</v>
      </c>
      <c r="D6" s="14">
        <v>-105</v>
      </c>
      <c r="E6" s="14">
        <v>-110.25</v>
      </c>
      <c r="F6" s="14">
        <v>-115.76</v>
      </c>
      <c r="G6" s="14">
        <v>-121.55</v>
      </c>
      <c r="H6" s="14">
        <v>-127.63</v>
      </c>
      <c r="I6" s="14">
        <v>-134.01</v>
      </c>
      <c r="J6" s="14"/>
      <c r="K6" s="14"/>
      <c r="L6" s="14"/>
      <c r="M6" s="14"/>
      <c r="N6" s="14"/>
      <c r="O6" s="15">
        <f t="shared" ref="O6:O8" si="0">SUM(C6:N6)</f>
        <v>-814.19999999999993</v>
      </c>
    </row>
    <row r="7" spans="1:15" ht="30" customHeight="1" x14ac:dyDescent="0.3">
      <c r="A7" s="1"/>
      <c r="B7" s="5" t="s">
        <v>4</v>
      </c>
      <c r="C7" s="16">
        <f>IFERROR(C5+C6,"")</f>
        <v>14059</v>
      </c>
      <c r="D7" s="16">
        <f t="shared" ref="D7:N7" si="1">IFERROR(D5+D6,"")</f>
        <v>24875.75</v>
      </c>
      <c r="E7" s="16">
        <f t="shared" si="1"/>
        <v>15531.93</v>
      </c>
      <c r="F7" s="16">
        <f t="shared" si="1"/>
        <v>-17675.27</v>
      </c>
      <c r="G7" s="16">
        <f t="shared" si="1"/>
        <v>16922.419999999998</v>
      </c>
      <c r="H7" s="16">
        <f t="shared" si="1"/>
        <v>19087.959999999995</v>
      </c>
      <c r="I7" s="16">
        <f t="shared" si="1"/>
        <v>18948.349999999999</v>
      </c>
      <c r="J7" s="16" t="str">
        <f t="shared" si="1"/>
        <v/>
      </c>
      <c r="K7" s="16" t="str">
        <f t="shared" si="1"/>
        <v/>
      </c>
      <c r="L7" s="16" t="str">
        <f t="shared" si="1"/>
        <v/>
      </c>
      <c r="M7" s="16" t="str">
        <f t="shared" si="1"/>
        <v/>
      </c>
      <c r="N7" s="16" t="str">
        <f t="shared" si="1"/>
        <v/>
      </c>
      <c r="O7" s="17">
        <f t="shared" si="0"/>
        <v>91750.139999999985</v>
      </c>
    </row>
    <row r="8" spans="1:15" ht="30" customHeight="1" x14ac:dyDescent="0.3">
      <c r="A8" s="1"/>
      <c r="B8" s="2" t="s">
        <v>5</v>
      </c>
      <c r="C8" s="14">
        <v>2400</v>
      </c>
      <c r="D8" s="14">
        <v>2500</v>
      </c>
      <c r="E8" s="14">
        <v>2600</v>
      </c>
      <c r="F8" s="14">
        <v>2700</v>
      </c>
      <c r="G8" s="14">
        <v>2900</v>
      </c>
      <c r="H8" s="14">
        <v>3000</v>
      </c>
      <c r="I8" s="14">
        <v>3200</v>
      </c>
      <c r="J8" s="14"/>
      <c r="K8" s="14"/>
      <c r="L8" s="14"/>
      <c r="M8" s="14"/>
      <c r="N8" s="14"/>
      <c r="O8" s="15">
        <f t="shared" si="0"/>
        <v>19300</v>
      </c>
    </row>
    <row r="9" spans="1:15" ht="30" customHeight="1" x14ac:dyDescent="0.3">
      <c r="A9" s="1"/>
      <c r="B9" s="6" t="s">
        <v>6</v>
      </c>
      <c r="C9" s="18">
        <f>IFERROR(C7-C8,"")</f>
        <v>11659</v>
      </c>
      <c r="D9" s="18">
        <f t="shared" ref="D9:O9" si="2">IFERROR(D7-D8,"")</f>
        <v>22375.75</v>
      </c>
      <c r="E9" s="18">
        <f t="shared" si="2"/>
        <v>12931.93</v>
      </c>
      <c r="F9" s="18">
        <f t="shared" si="2"/>
        <v>-20375.27</v>
      </c>
      <c r="G9" s="18">
        <f t="shared" si="2"/>
        <v>14022.419999999998</v>
      </c>
      <c r="H9" s="18">
        <f t="shared" si="2"/>
        <v>16087.959999999995</v>
      </c>
      <c r="I9" s="18">
        <f t="shared" si="2"/>
        <v>15748.349999999999</v>
      </c>
      <c r="J9" s="18" t="str">
        <f t="shared" si="2"/>
        <v/>
      </c>
      <c r="K9" s="18" t="str">
        <f t="shared" si="2"/>
        <v/>
      </c>
      <c r="L9" s="18" t="str">
        <f t="shared" si="2"/>
        <v/>
      </c>
      <c r="M9" s="18" t="str">
        <f t="shared" si="2"/>
        <v/>
      </c>
      <c r="N9" s="18" t="str">
        <f t="shared" si="2"/>
        <v/>
      </c>
      <c r="O9" s="19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Creare un rendiconto profitti e perdite in questo foglio di lavoro. Immettere l'anno nella cella B1 e il nome della società nella cella C2. L'utile netto viene calcolato automaticamente nella cella L2. Il grafico si trova nella cella B3" sqref="A1"/>
    <dataValidation allowBlank="1" showInputMessage="1" prompt="Questa cella contiene il titolo del foglio di lavoro. Immettere il nome della società nella cella sottostante" sqref="C1:K1"/>
    <dataValidation allowBlank="1" showInputMessage="1" showErrorMessage="1" prompt="L'utile netto viene calcolato automaticamente nella cella sottostante" sqref="L1:O1"/>
    <dataValidation allowBlank="1" showInputMessage="1" showErrorMessage="1" prompt="I ricavi dalla gestione vengono calcolati automaticamente nelle celle a destra. Immettere gli interessi passivi considerati come spesa nelle celle da C6 a O6" sqref="B5"/>
    <dataValidation allowBlank="1" showInputMessage="1" showErrorMessage="1" prompt="Immettere gli interessi passivi considerati come spesa nelle celle a destra. L'utile prima delle imposte viene calcolato automaticamente nelle celle da C7 a O7" sqref="B6"/>
    <dataValidation allowBlank="1" showInputMessage="1" showErrorMessage="1" prompt="L'utile prima delle imposte viene calcolato automaticamente nelle celle a destra. Immettere le imposte nelle celle da C8 a O8" sqref="B7"/>
    <dataValidation allowBlank="1" showInputMessage="1" showErrorMessage="1" prompt="Immettere le imposte nelle celle a destra. L'utile netto viene calcolato automaticamente nelle celle da C9 a O9" sqref="B8"/>
    <dataValidation allowBlank="1" showInputMessage="1" showErrorMessage="1" prompt="L'utile netto viene calcolato automaticamente nelle celle a destra" sqref="B9"/>
    <dataValidation allowBlank="1" showInputMessage="1" showErrorMessage="1" prompt="Immettere l'anno in questa cella" sqref="B1"/>
    <dataValidation allowBlank="1" showInputMessage="1" showErrorMessage="1" prompt="L'utile netto viene calcolato automaticamente in questa cella. Immettere i dettagli dei ricavi nella tabella Ricavi e le spese operative nella tabella Spese" sqref="L2:O2"/>
    <dataValidation allowBlank="1" showInputMessage="1" showErrorMessage="1" prompt="Immettere il nome della società in questa cella. L'utile netto viene calcolato automaticamente nella cella a destra" sqref="C2:K2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28"/>
      <c r="B1" s="39" t="str">
        <f>'Spese operative'!B1:B2</f>
        <v>ANNO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'Profitti e perdite'!C2:K2</f>
        <v>NOME SOCIETÀ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3" t="s">
        <v>23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19</v>
      </c>
      <c r="M3" s="25" t="s">
        <v>20</v>
      </c>
      <c r="N3" s="25" t="s">
        <v>21</v>
      </c>
      <c r="O3" s="24" t="s">
        <v>22</v>
      </c>
    </row>
    <row r="4" spans="1:15" ht="30" customHeight="1" x14ac:dyDescent="0.3">
      <c r="A4" s="1"/>
      <c r="B4" s="10" t="s">
        <v>24</v>
      </c>
      <c r="C4" s="33">
        <v>50000</v>
      </c>
      <c r="D4" s="33">
        <v>63098</v>
      </c>
      <c r="E4" s="33">
        <v>55125</v>
      </c>
      <c r="F4" s="33">
        <v>23881</v>
      </c>
      <c r="G4" s="33">
        <v>60775.31</v>
      </c>
      <c r="H4" s="33">
        <v>63814.080000000002</v>
      </c>
      <c r="I4" s="33">
        <v>67004.78</v>
      </c>
      <c r="J4" s="33">
        <v>89000</v>
      </c>
      <c r="K4" s="33"/>
      <c r="L4" s="33"/>
      <c r="M4" s="33"/>
      <c r="N4" s="33"/>
      <c r="O4" s="33">
        <f>SUM(C4:N4)</f>
        <v>472698.17000000004</v>
      </c>
    </row>
    <row r="5" spans="1:15" ht="30" customHeight="1" x14ac:dyDescent="0.3">
      <c r="A5" s="1"/>
      <c r="B5" s="10" t="s">
        <v>25</v>
      </c>
      <c r="C5" s="33">
        <v>0</v>
      </c>
      <c r="D5" s="33">
        <v>-500</v>
      </c>
      <c r="E5" s="33">
        <v>0</v>
      </c>
      <c r="F5" s="33">
        <v>0</v>
      </c>
      <c r="G5" s="33">
        <v>-234</v>
      </c>
      <c r="H5" s="33">
        <v>0</v>
      </c>
      <c r="I5" s="33">
        <v>0</v>
      </c>
      <c r="J5" s="33">
        <v>-300</v>
      </c>
      <c r="K5" s="33"/>
      <c r="L5" s="33"/>
      <c r="M5" s="33"/>
      <c r="N5" s="33"/>
      <c r="O5" s="33">
        <f t="shared" ref="O5:O11" si="0">SUM(C5:N5)</f>
        <v>-1034</v>
      </c>
    </row>
    <row r="6" spans="1:15" ht="30" customHeight="1" x14ac:dyDescent="0.3">
      <c r="A6" s="1"/>
      <c r="B6" s="10" t="s">
        <v>26</v>
      </c>
      <c r="C6" s="33">
        <v>-5000</v>
      </c>
      <c r="D6" s="33">
        <v>-5250</v>
      </c>
      <c r="E6" s="33">
        <v>-5513</v>
      </c>
      <c r="F6" s="33">
        <v>-5788</v>
      </c>
      <c r="G6" s="33">
        <v>-6078</v>
      </c>
      <c r="H6" s="33">
        <v>-5324</v>
      </c>
      <c r="I6" s="33">
        <v>-6700</v>
      </c>
      <c r="J6" s="33">
        <v>-400</v>
      </c>
      <c r="K6" s="33"/>
      <c r="L6" s="33"/>
      <c r="M6" s="33"/>
      <c r="N6" s="33"/>
      <c r="O6" s="33">
        <f t="shared" si="0"/>
        <v>-40053</v>
      </c>
    </row>
    <row r="7" spans="1:15" ht="30" customHeight="1" x14ac:dyDescent="0.3">
      <c r="A7" s="1"/>
      <c r="B7" s="10" t="s">
        <v>27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2000</v>
      </c>
      <c r="K7" s="33"/>
      <c r="L7" s="33"/>
      <c r="M7" s="33"/>
      <c r="N7" s="33"/>
      <c r="O7" s="33">
        <f t="shared" si="0"/>
        <v>2000</v>
      </c>
    </row>
    <row r="8" spans="1:15" ht="30" customHeight="1" x14ac:dyDescent="0.3">
      <c r="A8" s="1"/>
      <c r="B8" s="10" t="s">
        <v>28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/>
      <c r="K8" s="33"/>
      <c r="L8" s="33"/>
      <c r="M8" s="33"/>
      <c r="N8" s="33"/>
      <c r="O8" s="33">
        <f t="shared" si="0"/>
        <v>0</v>
      </c>
    </row>
    <row r="9" spans="1:15" ht="30" customHeight="1" x14ac:dyDescent="0.3">
      <c r="A9" s="1"/>
      <c r="B9" s="10" t="s">
        <v>29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/>
      <c r="K9" s="33"/>
      <c r="L9" s="33"/>
      <c r="M9" s="33"/>
      <c r="N9" s="33"/>
      <c r="O9" s="33">
        <f t="shared" si="0"/>
        <v>0</v>
      </c>
    </row>
    <row r="10" spans="1:15" ht="30" customHeight="1" x14ac:dyDescent="0.3">
      <c r="A10" s="1"/>
      <c r="B10" s="10" t="s">
        <v>30</v>
      </c>
      <c r="C10" s="29">
        <f>IF(SUM(C4:C9)=0,"",SUM(C4:C9))</f>
        <v>45000</v>
      </c>
      <c r="D10" s="29">
        <f t="shared" ref="D10:N10" si="1">IF(SUM(D4:D9)=0,"",SUM(D4:D9))</f>
        <v>57348</v>
      </c>
      <c r="E10" s="29">
        <f t="shared" si="1"/>
        <v>49612</v>
      </c>
      <c r="F10" s="29">
        <f t="shared" si="1"/>
        <v>18093</v>
      </c>
      <c r="G10" s="29">
        <f t="shared" si="1"/>
        <v>54463.31</v>
      </c>
      <c r="H10" s="29">
        <f t="shared" si="1"/>
        <v>58490.080000000002</v>
      </c>
      <c r="I10" s="29">
        <f t="shared" si="1"/>
        <v>60304.78</v>
      </c>
      <c r="J10" s="29">
        <f t="shared" si="1"/>
        <v>90300</v>
      </c>
      <c r="K10" s="29" t="str">
        <f t="shared" si="1"/>
        <v/>
      </c>
      <c r="L10" s="29" t="str">
        <f t="shared" si="1"/>
        <v/>
      </c>
      <c r="M10" s="29" t="str">
        <f t="shared" si="1"/>
        <v/>
      </c>
      <c r="N10" s="29" t="str">
        <f t="shared" si="1"/>
        <v/>
      </c>
      <c r="O10" s="30">
        <f>SUBTOTAL(109,Ricavi[A OGGI])</f>
        <v>433611.17000000004</v>
      </c>
    </row>
    <row r="11" spans="1:15" ht="30" customHeight="1" x14ac:dyDescent="0.3">
      <c r="A11" s="1"/>
      <c r="B11" s="9" t="s">
        <v>31</v>
      </c>
      <c r="C11" s="31">
        <v>20000</v>
      </c>
      <c r="D11" s="31">
        <v>21000</v>
      </c>
      <c r="E11" s="31">
        <v>22050</v>
      </c>
      <c r="F11" s="31">
        <v>23152.5</v>
      </c>
      <c r="G11" s="31">
        <v>24310.13</v>
      </c>
      <c r="H11" s="31">
        <v>25525.63</v>
      </c>
      <c r="I11" s="31">
        <v>26801.91</v>
      </c>
      <c r="J11" s="31">
        <v>48654</v>
      </c>
      <c r="K11" s="31"/>
      <c r="L11" s="31"/>
      <c r="M11" s="31"/>
      <c r="N11" s="31"/>
      <c r="O11" s="31">
        <f t="shared" si="0"/>
        <v>211494.17</v>
      </c>
    </row>
    <row r="12" spans="1:15" ht="30" customHeight="1" x14ac:dyDescent="0.3">
      <c r="B12" s="3" t="s">
        <v>32</v>
      </c>
      <c r="C12" s="32">
        <f>IFERROR(C10-C11,"")</f>
        <v>25000</v>
      </c>
      <c r="D12" s="32">
        <f t="shared" ref="D12:O12" si="2">IFERROR(D10-D11,"")</f>
        <v>36348</v>
      </c>
      <c r="E12" s="32">
        <f t="shared" si="2"/>
        <v>27562</v>
      </c>
      <c r="F12" s="32">
        <f t="shared" si="2"/>
        <v>-5059.5</v>
      </c>
      <c r="G12" s="32">
        <f t="shared" si="2"/>
        <v>30153.179999999997</v>
      </c>
      <c r="H12" s="32">
        <f t="shared" si="2"/>
        <v>32964.449999999997</v>
      </c>
      <c r="I12" s="32">
        <f t="shared" si="2"/>
        <v>33502.869999999995</v>
      </c>
      <c r="J12" s="32">
        <f t="shared" si="2"/>
        <v>41646</v>
      </c>
      <c r="K12" s="32" t="str">
        <f t="shared" si="2"/>
        <v/>
      </c>
      <c r="L12" s="32" t="str">
        <f t="shared" si="2"/>
        <v/>
      </c>
      <c r="M12" s="32" t="str">
        <f t="shared" si="2"/>
        <v/>
      </c>
      <c r="N12" s="32" t="str">
        <f t="shared" si="2"/>
        <v/>
      </c>
      <c r="O12" s="32">
        <f t="shared" si="2"/>
        <v>222117.00000000003</v>
      </c>
    </row>
  </sheetData>
  <dataConsolidate/>
  <mergeCells count="3">
    <mergeCell ref="B1:B2"/>
    <mergeCell ref="C1:K1"/>
    <mergeCell ref="C2:K2"/>
  </mergeCells>
  <dataValidations count="9">
    <dataValidation allowBlank="1" showInputMessage="1" showErrorMessage="1" prompt="Immettere i ricavi da varie origini nella tabella Ricavi in questo foglio di lavoro. Il profitto lordo viene calcolato automaticamente" sqref="A1"/>
    <dataValidation allowBlank="1" showInputMessage="1" prompt="Questa cella contiene il titolo del foglio di lavoro. Il nome della società viene aggiornato automaticamente nella cella sottostante" sqref="C1:K1"/>
    <dataValidation allowBlank="1" showInputMessage="1" showErrorMessage="1" prompt="Immettere i ricavi per il mese in corso in questa colonna sotto questa intestazione" sqref="C3:N3"/>
    <dataValidation allowBlank="1" showInputMessage="1" showErrorMessage="1" prompt="Il profitto lordo viene calcolato automaticamente nelle celle a destra" sqref="B12"/>
    <dataValidation allowBlank="1" showInputMessage="1" showErrorMessage="1" prompt="Immettere i costi del venduto nelle celle a destra. Il profitto lordo viene calcolato automaticamente nella riga sottostante" sqref="B11"/>
    <dataValidation allowBlank="1" showInputMessage="1" showErrorMessage="1" prompt="L'importo da inizio anno viene calcolato automaticamente in questa colonna sotto questa intestazione. Il profitto lordo è indicato sotto la tabella sotto Costo del venduto" sqref="O3"/>
    <dataValidation allowBlank="1" showInputMessage="1" showErrorMessage="1" prompt="Immettere o personalizzare le voci dei ricavi in questa colonna sotto questa intestazione. Immettere gli importi dei ricavi sotto ogni mese in questa riga a destra" sqref="B3"/>
    <dataValidation allowBlank="1" showInputMessage="1" showErrorMessage="1" prompt="L'anno viene aggiornato automaticamente in questa cella e il nome della società nella cella C2" sqref="B1:B2"/>
    <dataValidation allowBlank="1" showInputMessage="1" showErrorMessage="1" prompt="Il nome della società viene aggiornato automaticamente in questa cella. Immettere i dettagli dei ricavi nella tabella sottostante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workbookViewId="0"/>
  </sheetViews>
  <sheetFormatPr defaultRowHeight="30" customHeight="1" x14ac:dyDescent="0.3"/>
  <cols>
    <col min="1" max="1" width="1.875" customWidth="1"/>
    <col min="2" max="2" width="29.875" customWidth="1"/>
    <col min="3" max="14" width="10" customWidth="1"/>
    <col min="15" max="15" width="20.25" customWidth="1"/>
    <col min="16" max="16" width="2.625" customWidth="1"/>
  </cols>
  <sheetData>
    <row r="1" spans="1:15" s="7" customFormat="1" ht="30" customHeight="1" x14ac:dyDescent="0.3">
      <c r="A1" s="1"/>
      <c r="B1" s="39" t="str">
        <f>'Profitti e perdite'!B1:B2</f>
        <v>ANNO</v>
      </c>
      <c r="C1" s="40" t="s">
        <v>49</v>
      </c>
      <c r="D1" s="40"/>
      <c r="E1" s="40"/>
      <c r="F1" s="40"/>
      <c r="G1" s="40"/>
      <c r="H1" s="40"/>
      <c r="I1" s="40"/>
      <c r="J1" s="40"/>
      <c r="K1" s="40"/>
      <c r="L1"/>
      <c r="M1"/>
      <c r="N1"/>
      <c r="O1"/>
    </row>
    <row r="2" spans="1:15" ht="65.099999999999994" customHeight="1" x14ac:dyDescent="0.3">
      <c r="A2" s="1"/>
      <c r="B2" s="39"/>
      <c r="C2" s="36" t="str">
        <f>'Profitti e perdite'!C2:K2</f>
        <v>NOME SOCIETÀ</v>
      </c>
      <c r="D2" s="36"/>
      <c r="E2" s="36"/>
      <c r="F2" s="36"/>
      <c r="G2" s="36"/>
      <c r="H2" s="36"/>
      <c r="I2" s="36"/>
      <c r="J2" s="36"/>
      <c r="K2" s="36"/>
    </row>
    <row r="3" spans="1:15" ht="30" customHeight="1" x14ac:dyDescent="0.3">
      <c r="A3" s="4"/>
      <c r="B3" s="22" t="s">
        <v>34</v>
      </c>
      <c r="C3" s="25" t="s">
        <v>9</v>
      </c>
      <c r="D3" s="25" t="s">
        <v>10</v>
      </c>
      <c r="E3" s="25" t="s">
        <v>11</v>
      </c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19</v>
      </c>
      <c r="M3" s="25" t="s">
        <v>20</v>
      </c>
      <c r="N3" s="25" t="s">
        <v>21</v>
      </c>
      <c r="O3" s="25" t="s">
        <v>22</v>
      </c>
    </row>
    <row r="4" spans="1:15" ht="30" customHeight="1" x14ac:dyDescent="0.3">
      <c r="A4" s="1"/>
      <c r="B4" s="26" t="s">
        <v>35</v>
      </c>
      <c r="C4" s="11">
        <v>7500</v>
      </c>
      <c r="D4" s="11">
        <v>7875</v>
      </c>
      <c r="E4" s="11">
        <v>8268.75</v>
      </c>
      <c r="F4" s="11">
        <v>8682.19</v>
      </c>
      <c r="G4" s="11">
        <v>9116.2999999999993</v>
      </c>
      <c r="H4" s="11">
        <v>9572.11</v>
      </c>
      <c r="I4" s="11">
        <v>10050.719999999999</v>
      </c>
      <c r="J4" s="11"/>
      <c r="K4" s="11"/>
      <c r="L4" s="11"/>
      <c r="M4" s="11"/>
      <c r="N4" s="11"/>
      <c r="O4" s="12">
        <f t="shared" ref="O4:O16" si="0">SUM(C4:N4)</f>
        <v>61065.070000000007</v>
      </c>
    </row>
    <row r="5" spans="1:15" ht="30" customHeight="1" x14ac:dyDescent="0.3">
      <c r="A5" s="1"/>
      <c r="B5" s="26" t="s">
        <v>36</v>
      </c>
      <c r="C5" s="11">
        <v>500</v>
      </c>
      <c r="D5" s="11">
        <v>525</v>
      </c>
      <c r="E5" s="11">
        <v>551.25</v>
      </c>
      <c r="F5" s="11">
        <v>578.80999999999995</v>
      </c>
      <c r="G5" s="11">
        <v>607.75</v>
      </c>
      <c r="H5" s="11">
        <v>638.14</v>
      </c>
      <c r="I5" s="11">
        <v>670.05</v>
      </c>
      <c r="J5" s="11"/>
      <c r="K5" s="11"/>
      <c r="L5" s="11"/>
      <c r="M5" s="11"/>
      <c r="N5" s="11"/>
      <c r="O5" s="12">
        <f t="shared" si="0"/>
        <v>4071</v>
      </c>
    </row>
    <row r="6" spans="1:15" ht="30" customHeight="1" x14ac:dyDescent="0.3">
      <c r="A6" s="1"/>
      <c r="B6" s="26" t="s">
        <v>37</v>
      </c>
      <c r="C6" s="11">
        <v>1500</v>
      </c>
      <c r="D6" s="11">
        <v>1575</v>
      </c>
      <c r="E6" s="11">
        <v>1653.75</v>
      </c>
      <c r="F6" s="11">
        <v>1736.44</v>
      </c>
      <c r="G6" s="11">
        <v>1823.26</v>
      </c>
      <c r="H6" s="11">
        <v>1914.42</v>
      </c>
      <c r="I6" s="11">
        <v>2010.14</v>
      </c>
      <c r="J6" s="11"/>
      <c r="K6" s="11"/>
      <c r="L6" s="11"/>
      <c r="M6" s="11"/>
      <c r="N6" s="11"/>
      <c r="O6" s="12">
        <f>SUM(C6:N6)</f>
        <v>12213.01</v>
      </c>
    </row>
    <row r="7" spans="1:15" ht="30" customHeight="1" x14ac:dyDescent="0.3">
      <c r="A7" s="1"/>
      <c r="B7" s="26" t="s">
        <v>38</v>
      </c>
      <c r="C7" s="11">
        <v>475</v>
      </c>
      <c r="D7" s="11">
        <v>498.75</v>
      </c>
      <c r="E7" s="11">
        <v>523.69000000000005</v>
      </c>
      <c r="F7" s="11">
        <v>549.87</v>
      </c>
      <c r="G7" s="11">
        <v>577.37</v>
      </c>
      <c r="H7" s="11">
        <v>606.23</v>
      </c>
      <c r="I7" s="11">
        <v>636.54999999999995</v>
      </c>
      <c r="J7" s="11"/>
      <c r="K7" s="11"/>
      <c r="L7" s="11"/>
      <c r="M7" s="11"/>
      <c r="N7" s="11"/>
      <c r="O7" s="12">
        <f t="shared" si="0"/>
        <v>3867.46</v>
      </c>
    </row>
    <row r="8" spans="1:15" ht="30" customHeight="1" x14ac:dyDescent="0.3">
      <c r="A8" s="1"/>
      <c r="B8" s="26" t="s">
        <v>39</v>
      </c>
      <c r="C8" s="11">
        <v>123</v>
      </c>
      <c r="D8" s="11">
        <v>123</v>
      </c>
      <c r="E8" s="11">
        <v>123</v>
      </c>
      <c r="F8" s="11">
        <v>123</v>
      </c>
      <c r="G8" s="11">
        <v>123</v>
      </c>
      <c r="H8" s="11">
        <v>123</v>
      </c>
      <c r="I8" s="11">
        <v>123</v>
      </c>
      <c r="J8" s="11"/>
      <c r="K8" s="11"/>
      <c r="L8" s="11"/>
      <c r="M8" s="11"/>
      <c r="N8" s="11"/>
      <c r="O8" s="12">
        <f t="shared" si="0"/>
        <v>861</v>
      </c>
    </row>
    <row r="9" spans="1:15" ht="30" customHeight="1" x14ac:dyDescent="0.3">
      <c r="A9" s="1"/>
      <c r="B9" s="26" t="s">
        <v>40</v>
      </c>
      <c r="C9" s="11">
        <v>68</v>
      </c>
      <c r="D9" s="11">
        <v>68</v>
      </c>
      <c r="E9" s="11">
        <v>68</v>
      </c>
      <c r="F9" s="11">
        <v>68</v>
      </c>
      <c r="G9" s="11">
        <v>68</v>
      </c>
      <c r="H9" s="11">
        <v>68</v>
      </c>
      <c r="I9" s="11">
        <v>68</v>
      </c>
      <c r="J9" s="11"/>
      <c r="K9" s="11"/>
      <c r="L9" s="11"/>
      <c r="M9" s="11"/>
      <c r="N9" s="11"/>
      <c r="O9" s="12">
        <f t="shared" si="0"/>
        <v>476</v>
      </c>
    </row>
    <row r="10" spans="1:15" ht="30" customHeight="1" x14ac:dyDescent="0.3">
      <c r="A10" s="1"/>
      <c r="B10" s="26" t="s">
        <v>41</v>
      </c>
      <c r="C10" s="11">
        <v>125</v>
      </c>
      <c r="D10" s="11">
        <v>125</v>
      </c>
      <c r="E10" s="11">
        <v>125</v>
      </c>
      <c r="F10" s="11">
        <v>125</v>
      </c>
      <c r="G10" s="11">
        <v>125</v>
      </c>
      <c r="H10" s="11">
        <v>125</v>
      </c>
      <c r="I10" s="11">
        <v>125</v>
      </c>
      <c r="J10" s="11"/>
      <c r="K10" s="11"/>
      <c r="L10" s="11"/>
      <c r="M10" s="11"/>
      <c r="N10" s="11"/>
      <c r="O10" s="12">
        <f t="shared" si="0"/>
        <v>875</v>
      </c>
    </row>
    <row r="11" spans="1:15" ht="30" customHeight="1" x14ac:dyDescent="0.3">
      <c r="A11" s="1"/>
      <c r="B11" s="26" t="s">
        <v>42</v>
      </c>
      <c r="C11" s="11">
        <v>250</v>
      </c>
      <c r="D11" s="11">
        <v>262.5</v>
      </c>
      <c r="E11" s="11">
        <v>275.63</v>
      </c>
      <c r="F11" s="11">
        <v>289.41000000000003</v>
      </c>
      <c r="G11" s="11">
        <v>303.88</v>
      </c>
      <c r="H11" s="11">
        <v>319.07</v>
      </c>
      <c r="I11" s="11">
        <v>335.02</v>
      </c>
      <c r="J11" s="11"/>
      <c r="K11" s="11"/>
      <c r="L11" s="11"/>
      <c r="M11" s="11"/>
      <c r="N11" s="11"/>
      <c r="O11" s="12">
        <f>SUM(C11:N11)</f>
        <v>2035.51</v>
      </c>
    </row>
    <row r="12" spans="1:15" ht="30" customHeight="1" x14ac:dyDescent="0.3">
      <c r="A12" s="1"/>
      <c r="B12" s="26" t="s">
        <v>43</v>
      </c>
      <c r="C12" s="11">
        <v>100</v>
      </c>
      <c r="D12" s="11">
        <v>105</v>
      </c>
      <c r="E12" s="11">
        <v>110.25</v>
      </c>
      <c r="F12" s="11">
        <v>115.76</v>
      </c>
      <c r="G12" s="11">
        <v>121.55</v>
      </c>
      <c r="H12" s="11">
        <v>127.63</v>
      </c>
      <c r="I12" s="11">
        <v>134.01</v>
      </c>
      <c r="J12" s="11"/>
      <c r="K12" s="11"/>
      <c r="L12" s="11"/>
      <c r="M12" s="11"/>
      <c r="N12" s="11"/>
      <c r="O12" s="12">
        <f t="shared" si="0"/>
        <v>814.19999999999993</v>
      </c>
    </row>
    <row r="13" spans="1:15" ht="30" customHeight="1" x14ac:dyDescent="0.3">
      <c r="A13" s="1"/>
      <c r="B13" s="26" t="s">
        <v>44</v>
      </c>
      <c r="C13" s="11">
        <v>200</v>
      </c>
      <c r="D13" s="11">
        <v>210</v>
      </c>
      <c r="E13" s="11">
        <v>220.5</v>
      </c>
      <c r="F13" s="11">
        <v>231.53</v>
      </c>
      <c r="G13" s="11">
        <v>243.1</v>
      </c>
      <c r="H13" s="11">
        <v>255.26</v>
      </c>
      <c r="I13" s="11">
        <v>268.02</v>
      </c>
      <c r="J13" s="11"/>
      <c r="K13" s="11"/>
      <c r="L13" s="11"/>
      <c r="M13" s="11"/>
      <c r="N13" s="11"/>
      <c r="O13" s="12">
        <f t="shared" si="0"/>
        <v>1628.4099999999999</v>
      </c>
    </row>
    <row r="14" spans="1:15" ht="30" customHeight="1" x14ac:dyDescent="0.3">
      <c r="A14" s="1"/>
      <c r="B14" s="26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/>
      <c r="K14" s="11"/>
      <c r="L14" s="11"/>
      <c r="M14" s="11"/>
      <c r="N14" s="11"/>
      <c r="O14" s="12">
        <f t="shared" si="0"/>
        <v>0</v>
      </c>
    </row>
    <row r="15" spans="1:15" ht="30" customHeight="1" x14ac:dyDescent="0.3">
      <c r="A15" s="1"/>
      <c r="B15" s="26" t="s">
        <v>46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2">
        <f t="shared" si="0"/>
        <v>0</v>
      </c>
    </row>
    <row r="16" spans="1:15" ht="30" customHeight="1" x14ac:dyDescent="0.3">
      <c r="A16" s="1"/>
      <c r="B16" s="26" t="s">
        <v>47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/>
      <c r="K16" s="11"/>
      <c r="L16" s="11"/>
      <c r="M16" s="11"/>
      <c r="N16" s="11"/>
      <c r="O16" s="12">
        <f t="shared" si="0"/>
        <v>0</v>
      </c>
    </row>
    <row r="17" spans="2:15" ht="30" customHeight="1" x14ac:dyDescent="0.3">
      <c r="B17" s="8" t="s">
        <v>48</v>
      </c>
      <c r="C17" s="27">
        <f>IF(SUM(C4:C16)=0,"",SUM(C4:C16))</f>
        <v>10841</v>
      </c>
      <c r="D17" s="27">
        <f t="shared" ref="D17:N17" si="1">IF(SUM(D4:D16)=0,"",SUM(D4:D16))</f>
        <v>11367.25</v>
      </c>
      <c r="E17" s="27">
        <f t="shared" si="1"/>
        <v>11919.82</v>
      </c>
      <c r="F17" s="27">
        <f t="shared" si="1"/>
        <v>12500.010000000002</v>
      </c>
      <c r="G17" s="27">
        <f t="shared" si="1"/>
        <v>13109.21</v>
      </c>
      <c r="H17" s="27">
        <f t="shared" si="1"/>
        <v>13748.859999999999</v>
      </c>
      <c r="I17" s="27">
        <f t="shared" si="1"/>
        <v>14420.509999999998</v>
      </c>
      <c r="J17" s="27" t="str">
        <f t="shared" si="1"/>
        <v/>
      </c>
      <c r="K17" s="27" t="str">
        <f t="shared" si="1"/>
        <v/>
      </c>
      <c r="L17" s="27" t="str">
        <f t="shared" si="1"/>
        <v/>
      </c>
      <c r="M17" s="27" t="str">
        <f t="shared" si="1"/>
        <v/>
      </c>
      <c r="N17" s="27" t="str">
        <f t="shared" si="1"/>
        <v/>
      </c>
      <c r="O17" s="13">
        <f>SUBTOTAL(109,Spese[A OGGI])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Immettere le spese operative per il mese in corso in questa colonna sotto questa intestazione" sqref="C3:N3"/>
    <dataValidation allowBlank="1" showInputMessage="1" showErrorMessage="1" prompt="L'importo da inizio anno viene calcolato automaticamente in questa colonna sotto questa intestazione. Il totale delle spese operative si trova nella riga alla fine della tabella" sqref="O3"/>
    <dataValidation allowBlank="1" showInputMessage="1" showErrorMessage="1" prompt="Immettere o personalizzare le voci delle spese operative in questa colonna sotto questa intestazione" sqref="B3"/>
    <dataValidation allowBlank="1" showInputMessage="1" prompt="Questa cella contiene il titolo del foglio di lavoro. Il nome della società viene aggiornato automaticamente nella cella sottostante" sqref="C1:K1"/>
    <dataValidation allowBlank="1" showInputMessage="1" showErrorMessage="1" prompt="Immettere le spese operative nella tabella Spese in questo foglio di lavoro. Il totale viene calcolato automaticamente" sqref="A1"/>
    <dataValidation allowBlank="1" showInputMessage="1" showErrorMessage="1" prompt="L'anno viene aggiornato automaticamente in questa cella e il nome della società nella cella C2" sqref="B1:B2"/>
    <dataValidation allowBlank="1" showInputMessage="1" showErrorMessage="1" prompt="Il nome della società viene aggiornato automaticamente in questa cella. Immettere i dettagli delle uscite nella colonna sottostante" sqref="C2:K2"/>
  </dataValidations>
  <printOptions horizontalCentered="1"/>
  <pageMargins left="0.25" right="0.25" top="0.75" bottom="0.75" header="0.3" footer="0.3"/>
  <pageSetup paperSize="9" scale="77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Profitti e perdite</vt:lpstr>
      <vt:lpstr>Ricavi</vt:lpstr>
      <vt:lpstr>Spese operative</vt:lpstr>
      <vt:lpstr>'Profitti e perdite'!Titoli_stampa</vt:lpstr>
      <vt:lpstr>Ricavi!Titoli_stampa</vt:lpstr>
      <vt:lpstr>'Spese operative'!Titoli_stampa</vt:lpstr>
      <vt:lpstr>UtileNetto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tester</cp:lastModifiedBy>
  <dcterms:created xsi:type="dcterms:W3CDTF">2018-02-27T04:33:55Z</dcterms:created>
  <dcterms:modified xsi:type="dcterms:W3CDTF">2018-04-26T05:28:38Z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