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tables/table62.xml" ContentType="application/vnd.openxmlformats-officedocument.spreadsheetml.table+xml"/>
  <Override PartName="/xl/tables/table13.xml" ContentType="application/vnd.openxmlformats-officedocument.spreadsheetml.table+xml"/>
  <Override PartName="/xl/tables/table54.xml" ContentType="application/vnd.openxmlformats-officedocument.spreadsheetml.table+xml"/>
  <Override PartName="/xl/tables/table45.xml" ContentType="application/vnd.openxmlformats-officedocument.spreadsheetml.table+xml"/>
  <Override PartName="/xl/tables/table36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24"/>
  <workbookPr filterPrivacy="1" autoCompressPictures="0"/>
  <xr:revisionPtr revIDLastSave="0" documentId="13_ncr:1_{55B91D3A-93F3-4CD5-B677-24D16C7DFDC9}" xr6:coauthVersionLast="48" xr6:coauthVersionMax="48" xr10:uidLastSave="{00000000-0000-0000-0000-000000000000}"/>
  <bookViews>
    <workbookView xWindow="-120" yWindow="-120" windowWidth="27000" windowHeight="13965" activeTab="1" xr2:uid="{00000000-000D-0000-FFFF-FFFF00000000}"/>
  </bookViews>
  <sheets>
    <sheet name="Mulai" sheetId="2" r:id="rId1"/>
    <sheet name="Anggaran Liburan Perencana" sheetId="1" r:id="rId2"/>
  </sheets>
  <definedNames>
    <definedName name="_xlnm._FilterDatabase" localSheetId="1" hidden="1">'Anggaran Liburan Perencana'!$K$9:$N$9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6" i="1" l="1"/>
  <c r="L36" i="1"/>
  <c r="N34" i="1"/>
  <c r="N33" i="1"/>
  <c r="N32" i="1"/>
  <c r="N36" i="1" s="1"/>
  <c r="F34" i="1"/>
  <c r="N14" i="1"/>
  <c r="N15" i="1"/>
  <c r="F11" i="1"/>
  <c r="F21" i="1"/>
  <c r="F22" i="1"/>
  <c r="F23" i="1"/>
  <c r="F24" i="1"/>
  <c r="F25" i="1"/>
  <c r="F26" i="1"/>
  <c r="F13" i="1"/>
  <c r="F12" i="1"/>
  <c r="F14" i="1"/>
  <c r="F15" i="1"/>
  <c r="F16" i="1"/>
  <c r="F17" i="1" l="1"/>
  <c r="N6" i="1" s="1"/>
  <c r="N21" i="1"/>
  <c r="L17" i="1"/>
  <c r="M17" i="1"/>
  <c r="N22" i="1"/>
  <c r="N23" i="1"/>
  <c r="N24" i="1"/>
  <c r="N25" i="1"/>
  <c r="N26" i="1"/>
  <c r="N27" i="1"/>
  <c r="L28" i="1"/>
  <c r="N13" i="1"/>
  <c r="N12" i="1"/>
  <c r="N11" i="1"/>
  <c r="F35" i="1"/>
  <c r="F32" i="1"/>
  <c r="F33" i="1"/>
  <c r="D36" i="1"/>
  <c r="E36" i="1"/>
  <c r="M28" i="1"/>
  <c r="E28" i="1"/>
  <c r="D28" i="1"/>
  <c r="E17" i="1"/>
  <c r="D17" i="1"/>
  <c r="N17" i="1" l="1"/>
  <c r="N28" i="1"/>
  <c r="F36" i="1"/>
  <c r="F28" i="1"/>
</calcChain>
</file>

<file path=xl/sharedStrings.xml><?xml version="1.0" encoding="utf-8"?>
<sst xmlns="http://schemas.openxmlformats.org/spreadsheetml/2006/main" count="74" uniqueCount="43">
  <si>
    <t>Cara menggunakan templat ini</t>
  </si>
  <si>
    <t>Lacak pengeluaran Anda dengan perencana anggaran Liburan ini.</t>
  </si>
  <si>
    <r>
      <t xml:space="preserve">Untuk memulai, masukkan </t>
    </r>
    <r>
      <rPr>
        <b/>
        <sz val="12"/>
        <rFont val="Tw Cen MT"/>
        <family val="1"/>
        <scheme val="minor"/>
      </rPr>
      <t xml:space="preserve">Anggaran </t>
    </r>
    <r>
      <rPr>
        <sz val="12"/>
        <rFont val="Tw Cen MT"/>
        <family val="1"/>
        <scheme val="minor"/>
      </rPr>
      <t xml:space="preserve">dan </t>
    </r>
    <r>
      <rPr>
        <b/>
        <sz val="12"/>
        <rFont val="Tw Cen MT"/>
        <family val="1"/>
        <scheme val="minor"/>
      </rPr>
      <t>Pengeluaran aktual</t>
    </r>
    <r>
      <rPr>
        <sz val="12"/>
        <rFont val="Tw Cen MT"/>
        <family val="1"/>
        <scheme val="minor"/>
      </rPr>
      <t xml:space="preserve"> di setiap tabel kategori.</t>
    </r>
  </si>
  <si>
    <r>
      <rPr>
        <b/>
        <sz val="12"/>
        <rFont val="Tw Cen MT"/>
        <family val="1"/>
        <scheme val="minor"/>
      </rPr>
      <t>Anggaran liburan</t>
    </r>
    <r>
      <rPr>
        <sz val="12"/>
        <rFont val="Tw Cen MT"/>
        <family val="1"/>
        <scheme val="minor"/>
      </rPr>
      <t xml:space="preserve">, </t>
    </r>
    <r>
      <rPr>
        <b/>
        <sz val="12"/>
        <rFont val="Tw Cen MT"/>
        <family val="1"/>
        <scheme val="minor"/>
      </rPr>
      <t>Total pengeluaran aktual</t>
    </r>
    <r>
      <rPr>
        <sz val="12"/>
        <rFont val="Tw Cen MT"/>
        <family val="1"/>
        <scheme val="minor"/>
      </rPr>
      <t xml:space="preserve">, dan </t>
    </r>
    <r>
      <rPr>
        <b/>
        <sz val="12"/>
        <rFont val="Tw Cen MT"/>
        <family val="1"/>
        <scheme val="minor"/>
      </rPr>
      <t>Selisih</t>
    </r>
    <r>
      <rPr>
        <sz val="12"/>
        <rFont val="Tw Cen MT"/>
        <family val="1"/>
        <scheme val="minor"/>
      </rPr>
      <t xml:space="preserve"> dihitung secara otomatis untuk Anda.</t>
    </r>
  </si>
  <si>
    <t>Anggaran liburan 
perencana</t>
  </si>
  <si>
    <t>HADIAH</t>
  </si>
  <si>
    <t>Item</t>
  </si>
  <si>
    <t>Keluarga</t>
  </si>
  <si>
    <t>Teman</t>
  </si>
  <si>
    <t>Rekan Kerja</t>
  </si>
  <si>
    <t>Guru, suster, pengasuh, dll.</t>
  </si>
  <si>
    <t>Donasi amal</t>
  </si>
  <si>
    <t>Lainnya (tekan tab di kolom terakhir baris ini untuk menambahkan baris)</t>
  </si>
  <si>
    <t>Total</t>
  </si>
  <si>
    <t>PENGEPAKAN</t>
  </si>
  <si>
    <t>Bungkus kado</t>
  </si>
  <si>
    <t>Tag</t>
  </si>
  <si>
    <t>Persediaan (pita, selotip, dll.)</t>
  </si>
  <si>
    <t>Kotak</t>
  </si>
  <si>
    <t>Ongkos kirim</t>
  </si>
  <si>
    <t>PERJALANAN</t>
  </si>
  <si>
    <t>Tiket pesawat</t>
  </si>
  <si>
    <t>Akomodasi</t>
  </si>
  <si>
    <t>Transportasi</t>
  </si>
  <si>
    <t>Anggaran</t>
  </si>
  <si>
    <t>Aktual</t>
  </si>
  <si>
    <t>Selisih</t>
  </si>
  <si>
    <t>ANGGARAN HARI RAYA</t>
  </si>
  <si>
    <t>PENGELUARAN AKTUAL</t>
  </si>
  <si>
    <t>SELISIH (lebih/kurang dari anggaran)</t>
  </si>
  <si>
    <t>MENU LIBURAN</t>
  </si>
  <si>
    <t>Bahan Makanan</t>
  </si>
  <si>
    <t>Anggur persembahan</t>
  </si>
  <si>
    <t>Dekorasi</t>
  </si>
  <si>
    <t>HIBURAN</t>
  </si>
  <si>
    <t>Pelayan pesta (bartender, katering, petugas kebersihan, dll.)</t>
  </si>
  <si>
    <t>Makanan dan minuman</t>
  </si>
  <si>
    <t>Pakaian</t>
  </si>
  <si>
    <t>Tiket</t>
  </si>
  <si>
    <t>Makan malam di luar</t>
  </si>
  <si>
    <t>LAIN-LAIN</t>
  </si>
  <si>
    <t>Foto hari raya</t>
  </si>
  <si>
    <t xml:space="preserve">Bahan Bakar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</si>
</sst>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p&quot;#,##0.00;[Red]\-&quot;Rp&quot;#,##0.00"/>
    <numFmt numFmtId="164" formatCode="&quot;$&quot;#,##0.00_);[Red]\(&quot;$&quot;#,##0.00\)"/>
    <numFmt numFmtId="165" formatCode="&quot;$&quot;#,##0.00"/>
    <numFmt numFmtId="166" formatCode="&quot;Rp&quot;#,##0.00"/>
  </numFmts>
  <fonts count="48">
    <font>
      <sz val="10"/>
      <name val="Tw Cen MT"/>
      <family val="2"/>
      <scheme val="minor"/>
    </font>
    <font>
      <sz val="8"/>
      <color theme="1"/>
      <name val="Arial"/>
      <family val="2"/>
    </font>
    <font>
      <sz val="10"/>
      <color indexed="63"/>
      <name val="Tw Cen MT"/>
      <family val="2"/>
      <scheme val="minor"/>
    </font>
    <font>
      <b/>
      <sz val="10"/>
      <color indexed="63"/>
      <name val="Tw Cen MT"/>
      <family val="2"/>
      <scheme val="minor"/>
    </font>
    <font>
      <sz val="10"/>
      <name val="Tw Cen MT"/>
      <family val="2"/>
      <scheme val="minor"/>
    </font>
    <font>
      <b/>
      <sz val="10"/>
      <name val="Tw Cen MT"/>
      <family val="2"/>
      <scheme val="minor"/>
    </font>
    <font>
      <b/>
      <sz val="16"/>
      <name val="Tw Cen MT"/>
      <family val="1"/>
      <scheme val="major"/>
    </font>
    <font>
      <b/>
      <sz val="12"/>
      <color theme="0"/>
      <name val="Tw Cen MT"/>
      <family val="2"/>
      <scheme val="minor"/>
    </font>
    <font>
      <b/>
      <sz val="20"/>
      <color theme="5"/>
      <name val="Tw Cen MT"/>
      <family val="2"/>
      <scheme val="minor"/>
    </font>
    <font>
      <sz val="10"/>
      <color theme="9"/>
      <name val="Tw Cen MT"/>
      <family val="2"/>
      <scheme val="minor"/>
    </font>
    <font>
      <b/>
      <sz val="12"/>
      <color theme="4" tint="-0.499984740745262"/>
      <name val="Tw Cen MT"/>
      <family val="2"/>
      <scheme val="minor"/>
    </font>
    <font>
      <b/>
      <sz val="10"/>
      <color theme="4" tint="-0.24994659260841701"/>
      <name val="Tw Cen MT"/>
      <family val="2"/>
      <scheme val="minor"/>
    </font>
    <font>
      <b/>
      <sz val="18"/>
      <color theme="4" tint="-0.499984740745262"/>
      <name val="Tw Cen MT"/>
      <family val="2"/>
      <scheme val="minor"/>
    </font>
    <font>
      <b/>
      <sz val="48"/>
      <color theme="5"/>
      <name val="Tw Cen MT"/>
      <family val="2"/>
      <scheme val="minor"/>
    </font>
    <font>
      <b/>
      <sz val="18"/>
      <color theme="5" tint="-0.499984740745262"/>
      <name val="Tw Cen MT"/>
      <family val="2"/>
      <scheme val="minor"/>
    </font>
    <font>
      <b/>
      <sz val="13"/>
      <color theme="3"/>
      <name val="Tw Cen MT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color theme="2"/>
      <name val="Tw Cen MT"/>
      <family val="2"/>
      <scheme val="minor"/>
    </font>
    <font>
      <b/>
      <sz val="12"/>
      <color theme="2"/>
      <name val="Tw Cen MT"/>
      <family val="2"/>
      <scheme val="minor"/>
    </font>
    <font>
      <b/>
      <sz val="12"/>
      <color theme="1"/>
      <name val="Tw Cen MT"/>
      <family val="2"/>
      <scheme val="minor"/>
    </font>
    <font>
      <b/>
      <sz val="48"/>
      <color theme="9"/>
      <name val="Tw Cen MT"/>
      <family val="2"/>
      <scheme val="minor"/>
    </font>
    <font>
      <b/>
      <sz val="18"/>
      <color theme="1"/>
      <name val="Tw Cen MT"/>
      <family val="2"/>
      <scheme val="minor"/>
    </font>
    <font>
      <b/>
      <sz val="48"/>
      <color theme="8"/>
      <name val="Tw Cen MT"/>
      <family val="2"/>
      <scheme val="minor"/>
    </font>
    <font>
      <b/>
      <sz val="20"/>
      <color theme="8" tint="-0.499984740745262"/>
      <name val="Tw Cen MT"/>
      <family val="2"/>
      <scheme val="minor"/>
    </font>
    <font>
      <sz val="10"/>
      <color theme="8" tint="-0.499984740745262"/>
      <name val="Tw Cen MT"/>
      <family val="2"/>
      <scheme val="minor"/>
    </font>
    <font>
      <b/>
      <sz val="12"/>
      <color theme="1"/>
      <name val="Tw Cen MT"/>
      <family val="1"/>
      <scheme val="minor"/>
    </font>
    <font>
      <b/>
      <sz val="20"/>
      <color theme="2" tint="-0.749992370372631"/>
      <name val="Tw Cen MT"/>
      <family val="2"/>
      <scheme val="minor"/>
    </font>
    <font>
      <b/>
      <sz val="10"/>
      <color theme="2" tint="-0.749992370372631"/>
      <name val="Tw Cen MT"/>
      <family val="2"/>
      <scheme val="minor"/>
    </font>
    <font>
      <sz val="60"/>
      <color theme="4" tint="-0.499984740745262"/>
      <name val="Tw Cen MT"/>
      <family val="2"/>
      <scheme val="minor"/>
    </font>
    <font>
      <b/>
      <sz val="20"/>
      <color theme="9"/>
      <name val="Tw Cen MT (Body)"/>
    </font>
    <font>
      <b/>
      <sz val="20"/>
      <color theme="6"/>
      <name val="Tw Cen MT (Body)"/>
    </font>
    <font>
      <b/>
      <sz val="20"/>
      <color theme="7"/>
      <name val="Tw Cen MT (Body)"/>
    </font>
    <font>
      <b/>
      <sz val="20"/>
      <color theme="5" tint="-0.249977111117893"/>
      <name val="Tw Cen MT (Body)"/>
    </font>
    <font>
      <sz val="12"/>
      <name val="Tw Cen MT"/>
      <family val="2"/>
      <scheme val="minor"/>
    </font>
    <font>
      <sz val="56"/>
      <color theme="4" tint="-0.499984740745262"/>
      <name val="Tw Cen MT"/>
      <family val="2"/>
      <scheme val="minor"/>
    </font>
    <font>
      <sz val="18"/>
      <color theme="1"/>
      <name val="Tw Cen MT"/>
      <family val="2"/>
      <scheme val="minor"/>
    </font>
    <font>
      <sz val="18"/>
      <color theme="5" tint="-0.499984740745262"/>
      <name val="Tw Cen MT"/>
      <family val="2"/>
      <scheme val="minor"/>
    </font>
    <font>
      <sz val="56"/>
      <color theme="1"/>
      <name val="Tw Cen MT"/>
      <family val="2"/>
      <scheme val="minor"/>
    </font>
    <font>
      <sz val="10"/>
      <color theme="1"/>
      <name val="Tw Cen MT"/>
      <family val="2"/>
      <scheme val="minor"/>
    </font>
    <font>
      <sz val="12"/>
      <name val="Tw Cen MT"/>
      <family val="1"/>
      <scheme val="minor"/>
    </font>
    <font>
      <b/>
      <sz val="12"/>
      <name val="Tw Cen MT"/>
      <family val="1"/>
      <scheme val="minor"/>
    </font>
    <font>
      <sz val="18"/>
      <color theme="0"/>
      <name val="Tw Cen MT"/>
      <family val="2"/>
      <scheme val="major"/>
    </font>
    <font>
      <b/>
      <sz val="20"/>
      <color theme="7"/>
      <name val="Tw Cen MT"/>
      <family val="2"/>
      <scheme val="minor"/>
    </font>
    <font>
      <b/>
      <sz val="20"/>
      <color theme="8" tint="-0.499984740745262"/>
      <name val="Tw Cen MT (Body)"/>
    </font>
    <font>
      <b/>
      <sz val="20"/>
      <color theme="4" tint="-0.499984740745262"/>
      <name val="Tw Cen MT (Body)"/>
    </font>
    <font>
      <b/>
      <sz val="20"/>
      <color theme="4" tint="-0.499984740745262"/>
      <name val="Tw Cen MT"/>
      <family val="2"/>
      <scheme val="minor"/>
    </font>
    <font>
      <b/>
      <sz val="12"/>
      <name val="Tw Cen MT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1"/>
      </top>
      <bottom/>
      <diagonal/>
    </border>
    <border>
      <left/>
      <right/>
      <top style="hair">
        <color theme="0" tint="-0.499984740745262"/>
      </top>
      <bottom/>
      <diagonal/>
    </border>
  </borders>
  <cellStyleXfs count="11">
    <xf numFmtId="0" fontId="0" fillId="0" borderId="0"/>
    <xf numFmtId="0" fontId="7" fillId="2" borderId="0">
      <alignment horizontal="left" vertical="center"/>
    </xf>
    <xf numFmtId="166" fontId="11" fillId="0" borderId="0">
      <alignment horizontal="right"/>
    </xf>
    <xf numFmtId="0" fontId="11" fillId="0" borderId="0">
      <alignment horizontal="left"/>
    </xf>
    <xf numFmtId="0" fontId="8" fillId="0" borderId="0">
      <alignment horizontal="center" vertical="center"/>
    </xf>
    <xf numFmtId="0" fontId="13" fillId="0" borderId="0">
      <alignment horizontal="left" vertical="center"/>
    </xf>
    <xf numFmtId="0" fontId="12" fillId="4" borderId="0">
      <alignment vertical="center"/>
    </xf>
    <xf numFmtId="166" fontId="12" fillId="5" borderId="0">
      <alignment horizontal="right" vertical="center"/>
    </xf>
    <xf numFmtId="0" fontId="7" fillId="2" borderId="0">
      <alignment horizontal="right" vertical="center"/>
    </xf>
    <xf numFmtId="165" fontId="10" fillId="6" borderId="0">
      <alignment horizontal="right"/>
    </xf>
    <xf numFmtId="0" fontId="15" fillId="0" borderId="1" applyNumberFormat="0" applyFill="0" applyAlignment="0" applyProtection="0"/>
  </cellStyleXfs>
  <cellXfs count="101">
    <xf numFmtId="0" fontId="0" fillId="0" borderId="0" xfId="0"/>
    <xf numFmtId="0" fontId="13" fillId="3" borderId="0" xfId="5" applyFill="1">
      <alignment horizontal="left" vertical="center"/>
    </xf>
    <xf numFmtId="0" fontId="0" fillId="4" borderId="0" xfId="0" applyFill="1"/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top" wrapText="1"/>
    </xf>
    <xf numFmtId="0" fontId="17" fillId="0" borderId="0" xfId="0" applyFont="1" applyAlignment="1">
      <alignment wrapText="1"/>
    </xf>
    <xf numFmtId="0" fontId="18" fillId="4" borderId="0" xfId="0" applyFont="1" applyFill="1"/>
    <xf numFmtId="0" fontId="3" fillId="3" borderId="0" xfId="0" applyFont="1" applyFill="1" applyAlignment="1">
      <alignment horizontal="left" vertical="center" wrapText="1"/>
    </xf>
    <xf numFmtId="0" fontId="23" fillId="5" borderId="0" xfId="5" applyFont="1" applyFill="1">
      <alignment horizontal="left" vertical="center"/>
    </xf>
    <xf numFmtId="0" fontId="13" fillId="5" borderId="0" xfId="5" applyFill="1">
      <alignment horizontal="left" vertical="center"/>
    </xf>
    <xf numFmtId="0" fontId="13" fillId="5" borderId="0" xfId="5" applyFill="1" applyAlignment="1">
      <alignment horizontal="left" vertical="top"/>
    </xf>
    <xf numFmtId="0" fontId="21" fillId="5" borderId="0" xfId="5" applyFont="1" applyFill="1">
      <alignment horizontal="left" vertical="center"/>
    </xf>
    <xf numFmtId="0" fontId="18" fillId="5" borderId="0" xfId="0" applyFont="1" applyFill="1"/>
    <xf numFmtId="0" fontId="0" fillId="5" borderId="0" xfId="0" applyFill="1"/>
    <xf numFmtId="0" fontId="18" fillId="5" borderId="0" xfId="0" applyFont="1" applyFill="1" applyAlignment="1">
      <alignment horizontal="left"/>
    </xf>
    <xf numFmtId="0" fontId="6" fillId="5" borderId="0" xfId="0" applyFont="1" applyFill="1" applyAlignment="1">
      <alignment vertical="center"/>
    </xf>
    <xf numFmtId="166" fontId="22" fillId="5" borderId="0" xfId="7" applyFont="1">
      <alignment horizontal="right" vertical="center"/>
    </xf>
    <xf numFmtId="0" fontId="18" fillId="5" borderId="0" xfId="0" applyFont="1" applyFill="1" applyAlignment="1">
      <alignment horizontal="left" vertical="top"/>
    </xf>
    <xf numFmtId="0" fontId="3" fillId="5" borderId="0" xfId="0" applyFont="1" applyFill="1" applyAlignment="1">
      <alignment horizontal="left" vertical="top" wrapText="1"/>
    </xf>
    <xf numFmtId="0" fontId="0" fillId="5" borderId="0" xfId="0" applyFill="1" applyAlignment="1">
      <alignment vertical="top"/>
    </xf>
    <xf numFmtId="166" fontId="22" fillId="5" borderId="0" xfId="7" applyFont="1" applyAlignment="1">
      <alignment horizontal="right" vertical="top"/>
    </xf>
    <xf numFmtId="0" fontId="18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left" vertical="center" wrapText="1"/>
    </xf>
    <xf numFmtId="0" fontId="7" fillId="0" borderId="0" xfId="1" applyFill="1">
      <alignment horizontal="left" vertical="center"/>
    </xf>
    <xf numFmtId="0" fontId="3" fillId="0" borderId="0" xfId="0" applyFont="1" applyAlignment="1">
      <alignment horizontal="left" vertical="center" wrapText="1"/>
    </xf>
    <xf numFmtId="0" fontId="24" fillId="0" borderId="0" xfId="4" applyFont="1">
      <alignment horizontal="center" vertical="center"/>
    </xf>
    <xf numFmtId="0" fontId="2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1" applyFont="1" applyFill="1">
      <alignment horizontal="left" vertical="center"/>
    </xf>
    <xf numFmtId="0" fontId="7" fillId="10" borderId="0" xfId="1" applyFill="1" applyAlignment="1">
      <alignment horizontal="left" vertical="center" indent="1"/>
    </xf>
    <xf numFmtId="0" fontId="22" fillId="5" borderId="0" xfId="6" applyFont="1" applyFill="1">
      <alignment vertical="center"/>
    </xf>
    <xf numFmtId="164" fontId="14" fillId="5" borderId="0" xfId="0" applyNumberFormat="1" applyFont="1" applyFill="1" applyAlignment="1">
      <alignment horizontal="right" vertical="center"/>
    </xf>
    <xf numFmtId="0" fontId="18" fillId="3" borderId="0" xfId="0" applyFont="1" applyFill="1" applyAlignment="1">
      <alignment horizontal="left" vertical="center"/>
    </xf>
    <xf numFmtId="0" fontId="29" fillId="3" borderId="0" xfId="5" applyFont="1" applyFill="1" applyAlignment="1">
      <alignment horizontal="left" vertical="center" wrapText="1"/>
    </xf>
    <xf numFmtId="0" fontId="0" fillId="3" borderId="0" xfId="0" applyFill="1"/>
    <xf numFmtId="0" fontId="35" fillId="5" borderId="0" xfId="5" applyFont="1" applyFill="1">
      <alignment horizontal="left" vertical="center"/>
    </xf>
    <xf numFmtId="0" fontId="0" fillId="5" borderId="0" xfId="0" applyFill="1" applyAlignment="1">
      <alignment horizontal="left"/>
    </xf>
    <xf numFmtId="0" fontId="7" fillId="10" borderId="0" xfId="8" applyFill="1">
      <alignment horizontal="right" vertical="center"/>
    </xf>
    <xf numFmtId="0" fontId="36" fillId="5" borderId="0" xfId="6" applyFont="1" applyFill="1" applyAlignment="1">
      <alignment vertical="top"/>
    </xf>
    <xf numFmtId="166" fontId="36" fillId="5" borderId="0" xfId="7" applyFont="1" applyAlignment="1">
      <alignment horizontal="right" vertical="top"/>
    </xf>
    <xf numFmtId="0" fontId="36" fillId="5" borderId="2" xfId="6" applyFont="1" applyFill="1" applyBorder="1">
      <alignment vertical="center"/>
    </xf>
    <xf numFmtId="0" fontId="0" fillId="5" borderId="2" xfId="0" applyFill="1" applyBorder="1"/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27" fillId="0" borderId="0" xfId="4" applyFont="1">
      <alignment horizontal="center" vertical="center"/>
    </xf>
    <xf numFmtId="0" fontId="0" fillId="0" borderId="0" xfId="0" applyAlignment="1">
      <alignment vertical="center"/>
    </xf>
    <xf numFmtId="0" fontId="7" fillId="0" borderId="0" xfId="8" applyFill="1">
      <alignment horizontal="right" vertical="center"/>
    </xf>
    <xf numFmtId="0" fontId="34" fillId="0" borderId="0" xfId="0" applyFont="1" applyAlignment="1">
      <alignment horizontal="left" vertical="center" indent="1" shrinkToFit="1"/>
    </xf>
    <xf numFmtId="0" fontId="34" fillId="0" borderId="0" xfId="0" applyFont="1" applyAlignment="1">
      <alignment horizontal="left" vertical="center" indent="1"/>
    </xf>
    <xf numFmtId="0" fontId="34" fillId="0" borderId="0" xfId="0" applyFont="1" applyAlignment="1">
      <alignment vertical="center"/>
    </xf>
    <xf numFmtId="0" fontId="26" fillId="0" borderId="3" xfId="0" applyFont="1" applyBorder="1" applyAlignment="1">
      <alignment horizontal="left" indent="1" shrinkToFit="1"/>
    </xf>
    <xf numFmtId="0" fontId="20" fillId="0" borderId="3" xfId="3" applyFont="1" applyBorder="1" applyAlignment="1">
      <alignment horizontal="left" indent="1"/>
    </xf>
    <xf numFmtId="166" fontId="20" fillId="0" borderId="0" xfId="2" applyFont="1">
      <alignment horizontal="right"/>
    </xf>
    <xf numFmtId="0" fontId="9" fillId="0" borderId="0" xfId="0" applyFont="1"/>
    <xf numFmtId="0" fontId="18" fillId="0" borderId="0" xfId="0" applyFont="1"/>
    <xf numFmtId="0" fontId="2" fillId="0" borderId="0" xfId="0" applyFont="1" applyAlignment="1">
      <alignment horizontal="left" vertical="center"/>
    </xf>
    <xf numFmtId="0" fontId="12" fillId="0" borderId="0" xfId="6" applyFill="1">
      <alignment vertical="center"/>
    </xf>
    <xf numFmtId="0" fontId="0" fillId="0" borderId="0" xfId="0" applyAlignment="1">
      <alignment vertical="top"/>
    </xf>
    <xf numFmtId="0" fontId="40" fillId="0" borderId="0" xfId="0" applyFont="1" applyAlignment="1">
      <alignment vertical="center" wrapText="1"/>
    </xf>
    <xf numFmtId="0" fontId="26" fillId="0" borderId="0" xfId="0" applyFont="1" applyAlignment="1">
      <alignment horizontal="left" indent="1" shrinkToFit="1"/>
    </xf>
    <xf numFmtId="0" fontId="20" fillId="0" borderId="0" xfId="3" applyFont="1" applyAlignment="1">
      <alignment horizontal="left" indent="1"/>
    </xf>
    <xf numFmtId="0" fontId="42" fillId="3" borderId="0" xfId="10" applyFont="1" applyFill="1" applyBorder="1" applyAlignment="1">
      <alignment horizontal="center" vertical="center"/>
    </xf>
    <xf numFmtId="0" fontId="47" fillId="7" borderId="0" xfId="1" applyFont="1" applyFill="1" applyAlignment="1">
      <alignment horizontal="left" vertical="center" indent="1"/>
    </xf>
    <xf numFmtId="0" fontId="47" fillId="7" borderId="0" xfId="8" applyFont="1" applyFill="1">
      <alignment horizontal="right" vertical="center"/>
    </xf>
    <xf numFmtId="0" fontId="47" fillId="12" borderId="0" xfId="1" applyFont="1" applyFill="1" applyAlignment="1">
      <alignment horizontal="left" vertical="center" indent="1"/>
    </xf>
    <xf numFmtId="0" fontId="47" fillId="12" borderId="0" xfId="8" applyFont="1" applyFill="1">
      <alignment horizontal="right" vertical="center"/>
    </xf>
    <xf numFmtId="0" fontId="47" fillId="8" borderId="0" xfId="1" applyFont="1" applyFill="1" applyAlignment="1">
      <alignment horizontal="left" vertical="center" indent="1"/>
    </xf>
    <xf numFmtId="0" fontId="47" fillId="8" borderId="0" xfId="8" applyFont="1" applyFill="1">
      <alignment horizontal="right" vertical="center"/>
    </xf>
    <xf numFmtId="0" fontId="47" fillId="9" borderId="0" xfId="1" applyFont="1" applyFill="1" applyAlignment="1">
      <alignment horizontal="left" vertical="center" indent="1"/>
    </xf>
    <xf numFmtId="0" fontId="47" fillId="9" borderId="0" xfId="8" applyFont="1" applyFill="1">
      <alignment horizontal="right" vertical="center"/>
    </xf>
    <xf numFmtId="0" fontId="47" fillId="11" borderId="0" xfId="1" applyFont="1" applyFill="1" applyAlignment="1">
      <alignment horizontal="left" vertical="center" indent="1"/>
    </xf>
    <xf numFmtId="0" fontId="47" fillId="11" borderId="0" xfId="8" applyFont="1" applyFill="1">
      <alignment horizontal="right" vertical="center"/>
    </xf>
    <xf numFmtId="166" fontId="36" fillId="5" borderId="0" xfId="7" applyFont="1">
      <alignment horizontal="right" vertical="center"/>
    </xf>
    <xf numFmtId="8" fontId="37" fillId="5" borderId="2" xfId="0" applyNumberFormat="1" applyFont="1" applyFill="1" applyBorder="1" applyAlignment="1">
      <alignment horizontal="right" vertical="center"/>
    </xf>
    <xf numFmtId="166" fontId="34" fillId="0" borderId="0" xfId="0" applyNumberFormat="1" applyFont="1" applyAlignment="1">
      <alignment vertical="center"/>
    </xf>
    <xf numFmtId="166" fontId="34" fillId="0" borderId="0" xfId="0" applyNumberFormat="1" applyFont="1" applyAlignment="1">
      <alignment horizontal="right" vertical="center"/>
    </xf>
    <xf numFmtId="166" fontId="26" fillId="0" borderId="3" xfId="0" applyNumberFormat="1" applyFont="1" applyBorder="1"/>
    <xf numFmtId="166" fontId="26" fillId="0" borderId="3" xfId="0" applyNumberFormat="1" applyFont="1" applyBorder="1" applyAlignment="1">
      <alignment horizontal="right"/>
    </xf>
    <xf numFmtId="166" fontId="20" fillId="0" borderId="3" xfId="2" applyFont="1" applyBorder="1">
      <alignment horizontal="right"/>
    </xf>
    <xf numFmtId="8" fontId="14" fillId="5" borderId="0" xfId="0" applyNumberFormat="1" applyFont="1" applyFill="1" applyAlignment="1">
      <alignment horizontal="right" vertical="center"/>
    </xf>
    <xf numFmtId="166" fontId="26" fillId="0" borderId="0" xfId="0" applyNumberFormat="1" applyFont="1"/>
    <xf numFmtId="166" fontId="26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Alignment="1">
      <alignment horizontal="left" vertical="center"/>
    </xf>
    <xf numFmtId="0" fontId="36" fillId="5" borderId="0" xfId="6" applyFont="1" applyFill="1">
      <alignment vertical="center"/>
    </xf>
    <xf numFmtId="0" fontId="38" fillId="5" borderId="0" xfId="5" applyFont="1" applyFill="1" applyAlignment="1">
      <alignment horizontal="left" vertical="center" wrapText="1"/>
    </xf>
    <xf numFmtId="0" fontId="38" fillId="5" borderId="0" xfId="5" applyFont="1" applyFill="1">
      <alignment horizontal="left" vertical="center"/>
    </xf>
    <xf numFmtId="0" fontId="39" fillId="5" borderId="0" xfId="0" applyFont="1" applyFill="1" applyAlignment="1">
      <alignment horizontal="left"/>
    </xf>
    <xf numFmtId="0" fontId="33" fillId="0" borderId="0" xfId="4" applyFont="1">
      <alignment horizontal="center" vertical="center"/>
    </xf>
    <xf numFmtId="0" fontId="27" fillId="0" borderId="0" xfId="4" applyFont="1">
      <alignment horizontal="center" vertical="center"/>
    </xf>
    <xf numFmtId="0" fontId="45" fillId="0" borderId="0" xfId="4" applyFont="1">
      <alignment horizontal="center" vertical="center"/>
    </xf>
    <xf numFmtId="0" fontId="46" fillId="0" borderId="0" xfId="4" applyFont="1">
      <alignment horizontal="center" vertical="center"/>
    </xf>
    <xf numFmtId="0" fontId="44" fillId="0" borderId="0" xfId="4" applyFont="1">
      <alignment horizontal="center" vertical="center"/>
    </xf>
    <xf numFmtId="0" fontId="24" fillId="0" borderId="0" xfId="4" applyFont="1">
      <alignment horizontal="center" vertical="center"/>
    </xf>
    <xf numFmtId="0" fontId="3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1" fillId="0" borderId="0" xfId="4" applyFont="1">
      <alignment horizontal="center" vertical="center"/>
    </xf>
    <xf numFmtId="0" fontId="32" fillId="0" borderId="0" xfId="4" applyFont="1">
      <alignment horizontal="center" vertical="center"/>
    </xf>
    <xf numFmtId="0" fontId="43" fillId="0" borderId="0" xfId="4" applyFont="1">
      <alignment horizontal="center" vertical="center"/>
    </xf>
  </cellXfs>
  <cellStyles count="11">
    <cellStyle name="Judul 2" xfId="10" builtinId="17"/>
    <cellStyle name="Normal" xfId="0" builtinId="0" customBuiltin="1"/>
    <cellStyle name="Normal 2" xfId="1" xr:uid="{00000000-0005-0000-0000-000001000000}"/>
    <cellStyle name="Normal 2 2" xfId="8" xr:uid="{00000000-0005-0000-0000-000002000000}"/>
    <cellStyle name="Normal 3" xfId="4" xr:uid="{00000000-0005-0000-0000-000003000000}"/>
    <cellStyle name="Normal 4" xfId="5" xr:uid="{00000000-0005-0000-0000-000004000000}"/>
    <cellStyle name="Normal 5" xfId="6" xr:uid="{00000000-0005-0000-0000-000005000000}"/>
    <cellStyle name="total angka" xfId="3" xr:uid="{00000000-0005-0000-0000-000009000000}"/>
    <cellStyle name="total mata uang" xfId="2" xr:uid="{00000000-0005-0000-0000-000006000000}"/>
    <cellStyle name="total mata uang 2" xfId="7" xr:uid="{00000000-0005-0000-0000-000007000000}"/>
    <cellStyle name="total mata uang 2 2" xfId="9" xr:uid="{00000000-0005-0000-0000-000008000000}"/>
  </cellStyles>
  <dxfs count="79">
    <dxf>
      <font>
        <color theme="5" tint="-0.24994659260841701"/>
      </font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&quot;Rp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&quot;Rp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&quot;Rp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border>
        <top style="thin">
          <color theme="8" tint="-0.249977111117893"/>
        </top>
      </border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theme="4" tint="-0.249977111117893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solid">
          <fgColor indexed="64"/>
          <bgColor theme="6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w Cen MT"/>
        <family val="1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hair">
          <color theme="0" tint="-0.499984740745262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&quot;Rp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w Cen MT"/>
        <family val="1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hair">
          <color theme="0" tint="-0.499984740745262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&quot;Rp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w Cen MT"/>
        <family val="1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hair">
          <color theme="0" tint="-0.499984740745262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&quot;Rp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w Cen MT"/>
        <family val="1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1" readingOrder="0"/>
      <border diagonalUp="0" diagonalDown="0" outline="0">
        <left/>
        <right/>
        <top style="hair">
          <color theme="0" tint="-0.499984740745262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border>
        <top style="hair">
          <color theme="0" tint="-0.499984740745262"/>
        </top>
      </border>
    </dxf>
    <dxf>
      <font>
        <b/>
        <strike val="0"/>
        <outline val="0"/>
        <shadow val="0"/>
        <u val="none"/>
        <vertAlign val="baseline"/>
        <sz val="12"/>
        <color theme="1"/>
        <name val="Tw Cen MT"/>
        <family val="1"/>
        <scheme val="minor"/>
      </font>
      <fill>
        <patternFill patternType="none">
          <fgColor indexed="64"/>
          <bgColor auto="1"/>
        </patternFill>
      </fill>
      <alignment vertical="bottom" textRotation="0" wrapText="0" indent="0" justifyLastLine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theme="4" tint="-0.249977111117893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solid">
          <fgColor indexed="64"/>
          <bgColor theme="8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&quot;Rp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&quot;Rp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&quot;Rp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border>
        <top style="thin">
          <color theme="1"/>
        </top>
      </border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theme="4" tint="-0.249977111117893"/>
        </bottom>
      </border>
    </dxf>
    <dxf>
      <fill>
        <patternFill patternType="solid">
          <fgColor indexed="64"/>
          <bgColor theme="5" tint="-0.249977111117893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&quot;Rp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&quot;Rp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&quot;Rp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border>
        <top style="hair">
          <color theme="0" tint="-0.499984740745262"/>
        </top>
      </border>
    </dxf>
    <dxf>
      <font>
        <strike val="0"/>
        <outline val="0"/>
        <shadow val="0"/>
        <u val="none"/>
        <vertAlign val="baseline"/>
        <sz val="12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theme="4" tint="-0.249977111117893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solid">
          <fgColor indexed="64"/>
          <bgColor theme="4" tint="-0.249977111117893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&quot;Rp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&quot;Rp&quot;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&quot;Rp&quot;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readingOrder="0"/>
    </dxf>
    <dxf>
      <border>
        <top style="thin">
          <color theme="1"/>
        </top>
      </border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</dxf>
    <dxf>
      <border>
        <bottom style="medium">
          <color theme="4" tint="-0.249977111117893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solid">
          <fgColor indexed="64"/>
          <bgColor theme="7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w Cen MT"/>
        <family val="1"/>
        <scheme val="minor"/>
      </font>
      <numFmt numFmtId="166" formatCode="&quot;Rp&quot;#,##0.00"/>
      <alignment horizontal="right" vertical="bottom" textRotation="0" wrapText="0" indent="0" justifyLastLine="0" shrinkToFit="0" readingOrder="0"/>
      <border diagonalUp="0" diagonalDown="0" outline="0">
        <left/>
        <right/>
        <top style="hair">
          <color theme="0" tint="-0.499984740745262"/>
        </top>
        <bottom/>
      </border>
    </dxf>
    <dxf>
      <numFmt numFmtId="166" formatCode="&quot;Rp&quot;#,##0.0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w Cen MT"/>
        <family val="1"/>
        <scheme val="minor"/>
      </font>
      <numFmt numFmtId="166" formatCode="&quot;Rp&quot;#,##0.00"/>
      <border diagonalUp="0" diagonalDown="0" outline="0">
        <left/>
        <right/>
        <top style="hair">
          <color theme="0" tint="-0.499984740745262"/>
        </top>
        <bottom/>
      </border>
    </dxf>
    <dxf>
      <numFmt numFmtId="166" formatCode="&quot;Rp&quot;#,##0.0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w Cen MT"/>
        <family val="1"/>
        <scheme val="minor"/>
      </font>
      <numFmt numFmtId="166" formatCode="&quot;Rp&quot;#,##0.00"/>
      <border diagonalUp="0" diagonalDown="0" outline="0">
        <left/>
        <right/>
        <top style="hair">
          <color theme="0" tint="-0.499984740745262"/>
        </top>
        <bottom/>
      </border>
    </dxf>
    <dxf>
      <numFmt numFmtId="166" formatCode="&quot;Rp&quot;#,##0.0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w Cen MT"/>
        <family val="1"/>
        <scheme val="minor"/>
      </font>
      <alignment horizontal="left" vertical="bottom" textRotation="0" wrapText="0" indent="1" justifyLastLine="0" shrinkToFit="1" readingOrder="0"/>
      <border diagonalUp="0" diagonalDown="0" outline="0">
        <left/>
        <right/>
        <top style="hair">
          <color theme="0" tint="-0.499984740745262"/>
        </top>
        <bottom/>
      </border>
    </dxf>
    <dxf>
      <fill>
        <patternFill patternType="none">
          <fgColor indexed="64"/>
          <bgColor auto="1"/>
        </patternFill>
      </fill>
    </dxf>
    <dxf>
      <border>
        <top style="hair">
          <color theme="0" tint="-0.499984740745262"/>
        </top>
      </border>
    </dxf>
    <dxf>
      <font>
        <b/>
        <strike val="0"/>
        <outline val="0"/>
        <shadow val="0"/>
        <u val="none"/>
        <vertAlign val="baseline"/>
        <sz val="12"/>
        <color theme="1"/>
        <name val="Tw Cen MT"/>
        <family val="1"/>
        <scheme val="minor"/>
      </font>
      <fill>
        <patternFill patternType="none">
          <fgColor indexed="64"/>
          <bgColor auto="1"/>
        </patternFill>
      </fill>
      <alignment vertical="bottom" textRotation="0" wrapText="0" indent="0" justifyLastLine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readingOrder="0"/>
    </dxf>
    <dxf>
      <border outline="0">
        <bottom style="medium">
          <color theme="4" tint="-0.249977111117893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solid">
          <fgColor indexed="64"/>
          <bgColor theme="9" tint="0.39997558519241921"/>
        </patternFill>
      </fill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DF2F9"/>
      <color rgb="FFFCF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adiah" displayName="Hadiah" ref="C10:F17" totalsRowCount="1" headerRowDxfId="78" dataDxfId="76" totalsRowDxfId="75" headerRowBorderDxfId="77" totalsRowBorderDxfId="74" headerRowCellStyle="Normal 2 2">
  <autoFilter ref="C10:F16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Item" totalsRowLabel="Total" dataDxfId="73" totalsRowDxfId="72"/>
    <tableColumn id="2" xr3:uid="{00000000-0010-0000-0000-000002000000}" name="Anggaran" totalsRowFunction="sum" dataDxfId="71" totalsRowDxfId="70"/>
    <tableColumn id="3" xr3:uid="{00000000-0010-0000-0000-000003000000}" name="Aktual" totalsRowFunction="sum" dataDxfId="69" totalsRowDxfId="68"/>
    <tableColumn id="4" xr3:uid="{00000000-0010-0000-0000-000004000000}" name="Selisih" totalsRowFunction="sum" dataDxfId="67" totalsRowDxfId="66">
      <calculatedColumnFormula>Hadiah[[#This Row],[Anggaran]]-Hadiah[[#This Row],[Aktual]]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Masukkan Item Hadiah, Anggaran, dan Pengeluaran aktual di tabel ini. Perbedaan dihitung secara otomatis, dan ikon diperbarui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Pembungkusan" displayName="Pembungkusan" ref="C20:F27" totalsRowCount="1" headerRowDxfId="65" dataDxfId="63" totalsRowDxfId="62" headerRowBorderDxfId="64" totalsRowBorderDxfId="61" headerRowCellStyle="Normal 2">
  <autoFilter ref="C20:F2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Item" dataDxfId="60" totalsRowDxfId="59"/>
    <tableColumn id="2" xr3:uid="{00000000-0010-0000-0100-000002000000}" name="Anggaran" dataDxfId="58" totalsRowDxfId="57"/>
    <tableColumn id="3" xr3:uid="{00000000-0010-0000-0100-000003000000}" name="Aktual" dataDxfId="56" totalsRowDxfId="55"/>
    <tableColumn id="4" xr3:uid="{00000000-0010-0000-0100-000004000000}" name="Selisih" dataDxfId="54" totalsRowDxfId="53">
      <calculatedColumnFormula>Pembungkusan[[#This Row],[Anggaran]]-Pembungkusan[[#This Row],[Aktual]]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Masukkan Item Kemasan, Anggaran, dan Pengeluaran aktual di tabel ini. Perbedaan dihitung secara otomatis, dan ikon diperbarui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Hiburan" displayName="Hiburan" ref="K20:N28" totalsRowCount="1" headerRowDxfId="52" dataDxfId="50" totalsRowDxfId="49" headerRowBorderDxfId="51" totalsRowBorderDxfId="48" headerRowCellStyle="Normal 2 2">
  <autoFilter ref="K20:N27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Item" totalsRowLabel="Total" dataDxfId="47" totalsRowDxfId="46"/>
    <tableColumn id="2" xr3:uid="{00000000-0010-0000-0200-000002000000}" name="Anggaran" totalsRowFunction="sum" dataDxfId="45" totalsRowDxfId="44"/>
    <tableColumn id="3" xr3:uid="{00000000-0010-0000-0200-000003000000}" name="Aktual" totalsRowFunction="sum" dataDxfId="43" totalsRowDxfId="42"/>
    <tableColumn id="4" xr3:uid="{00000000-0010-0000-0200-000004000000}" name="Selisih" totalsRowFunction="sum" dataDxfId="41" totalsRowDxfId="40">
      <calculatedColumnFormula>Hiburan[[#This Row],[Anggaran]]-Hiburan[[#This Row],[Aktual]]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Masukkan Item Hiburan, Anggaran, dan Pengeluaran aktual di tabel ini. Perbedaan dihitung secara otomatis, dan ikon diperbarui"/>
    </ext>
  </extLst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Lain-lain" displayName="Lain_lain" ref="K31:N35" totalsRowCount="1" headerRowDxfId="39" dataDxfId="37" totalsRowDxfId="36" headerRowBorderDxfId="38" totalsRowBorderDxfId="35" headerRowCellStyle="Normal 2 2">
  <autoFilter ref="K31:N34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Item" dataDxfId="34" totalsRowDxfId="33"/>
    <tableColumn id="2" xr3:uid="{00000000-0010-0000-0300-000002000000}" name="Anggaran" dataDxfId="32" totalsRowDxfId="31"/>
    <tableColumn id="3" xr3:uid="{00000000-0010-0000-0300-000003000000}" name="Aktual" dataDxfId="30" totalsRowDxfId="29"/>
    <tableColumn id="4" xr3:uid="{00000000-0010-0000-0300-000004000000}" name="Selisih" dataDxfId="28" totalsRowDxfId="27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Masukkan Item Lain-lain, Anggaran, dan Pengeluaran aktual di tabel ini. Perbedaan dihitung secara otomatis, dan ikon diperbarui"/>
    </ext>
  </extLst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Perjalanan" displayName="Perjalanan" ref="C31:F36" totalsRowCount="1" headerRowDxfId="26" dataDxfId="24" totalsRowDxfId="23" headerRowBorderDxfId="25" totalsRowBorderDxfId="22" headerRowCellStyle="Normal 2 2">
  <autoFilter ref="C31:F35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Item" totalsRowLabel="Total" dataDxfId="21" totalsRowDxfId="20"/>
    <tableColumn id="2" xr3:uid="{00000000-0010-0000-0400-000002000000}" name="Anggaran" totalsRowFunction="sum" dataDxfId="19" totalsRowDxfId="18"/>
    <tableColumn id="3" xr3:uid="{00000000-0010-0000-0400-000003000000}" name="Aktual" totalsRowFunction="sum" dataDxfId="17" totalsRowDxfId="16"/>
    <tableColumn id="4" xr3:uid="{00000000-0010-0000-0400-000004000000}" name="Selisih" totalsRowFunction="sum" dataDxfId="15" totalsRowDxfId="14">
      <calculatedColumnFormula>Perjalanan[[#This Row],[Anggaran]]-Perjalanan[[#This Row],[Aktual]]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Masukkan Item Perjalanan, Anggaran, dan Pengeluaran aktual di tabel ini. Perbedaan dihitung secara otomatis, dan ikon diperbarui"/>
    </ext>
  </extLst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Makanan" displayName="Makanan" ref="K10:N16" totalsRowCount="1" headerRowDxfId="13" dataDxfId="11" totalsRowDxfId="10" headerRowBorderDxfId="12" totalsRowBorderDxfId="9" headerRowCellStyle="Normal 2 2">
  <autoFilter ref="K10:N15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Item" dataDxfId="8" totalsRowDxfId="7"/>
    <tableColumn id="2" xr3:uid="{00000000-0010-0000-0500-000002000000}" name="Anggaran" dataDxfId="6" totalsRowDxfId="5"/>
    <tableColumn id="3" xr3:uid="{00000000-0010-0000-0500-000003000000}" name="Aktual" dataDxfId="4" totalsRowDxfId="3"/>
    <tableColumn id="4" xr3:uid="{00000000-0010-0000-0500-000004000000}" name="Selisih" dataDxfId="2" totalsRowDxfId="1">
      <calculatedColumnFormula>Makanan[[#This Row],[Anggaran]]-Makanan[[#This Row],[Aktual]]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Masukkan Item Makanan, Anggaran, dan Pengeluaran aktual di tabel ini. Perbedaan dihitung secara otomatis, dan ikon diperbarui"/>
    </ext>
  </extLst>
</table>
</file>

<file path=xl/theme/theme11.xml><?xml version="1.0" encoding="utf-8"?>
<a:theme xmlns:a="http://schemas.openxmlformats.org/drawingml/2006/main" name="Office Theme">
  <a:themeElements>
    <a:clrScheme name="Custom 1">
      <a:dk1>
        <a:srgbClr val="000000"/>
      </a:dk1>
      <a:lt1>
        <a:srgbClr val="FFFFFF"/>
      </a:lt1>
      <a:dk2>
        <a:srgbClr val="373545"/>
      </a:dk2>
      <a:lt2>
        <a:srgbClr val="FFFFFF"/>
      </a:lt2>
      <a:accent1>
        <a:srgbClr val="8FD8D2"/>
      </a:accent1>
      <a:accent2>
        <a:srgbClr val="9BA5CE"/>
      </a:accent2>
      <a:accent3>
        <a:srgbClr val="DF7449"/>
      </a:accent3>
      <a:accent4>
        <a:srgbClr val="DCB238"/>
      </a:accent4>
      <a:accent5>
        <a:srgbClr val="B2D094"/>
      </a:accent5>
      <a:accent6>
        <a:srgbClr val="B71D5C"/>
      </a:accent6>
      <a:hlink>
        <a:srgbClr val="69A020"/>
      </a:hlink>
      <a:folHlink>
        <a:srgbClr val="8C8C8C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table" Target="/xl/tables/table62.xml" Id="rId7" /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54.xml" Id="rId6" /><Relationship Type="http://schemas.openxmlformats.org/officeDocument/2006/relationships/table" Target="/xl/tables/table45.xml" Id="rId5" /><Relationship Type="http://schemas.openxmlformats.org/officeDocument/2006/relationships/table" Target="/xl/tables/table36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22FBB-70EC-426C-BB07-D35536D44E0E}">
  <dimension ref="B1:B7"/>
  <sheetViews>
    <sheetView showGridLines="0" workbookViewId="0"/>
  </sheetViews>
  <sheetFormatPr defaultColWidth="8.7109375" defaultRowHeight="12.75"/>
  <cols>
    <col min="1" max="1" width="2.7109375" customWidth="1"/>
    <col min="2" max="2" width="88.140625" customWidth="1"/>
    <col min="3" max="3" width="2.7109375" customWidth="1"/>
  </cols>
  <sheetData>
    <row r="1" spans="2:2" ht="30" customHeight="1">
      <c r="B1" s="63" t="s">
        <v>0</v>
      </c>
    </row>
    <row r="2" spans="2:2" ht="27" customHeight="1">
      <c r="B2" s="60" t="s">
        <v>1</v>
      </c>
    </row>
    <row r="3" spans="2:2" ht="25.15" customHeight="1">
      <c r="B3" s="60" t="s">
        <v>2</v>
      </c>
    </row>
    <row r="4" spans="2:2" ht="27" customHeight="1">
      <c r="B4" s="60" t="s">
        <v>3</v>
      </c>
    </row>
    <row r="5" spans="2:2" ht="34.5" customHeight="1">
      <c r="B5" s="5"/>
    </row>
    <row r="6" spans="2:2" ht="15">
      <c r="B6" s="4"/>
    </row>
    <row r="7" spans="2:2" ht="54.75" customHeight="1">
      <c r="B7" s="3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T58"/>
  <sheetViews>
    <sheetView showGridLines="0" tabSelected="1" zoomScaleNormal="100" workbookViewId="0"/>
  </sheetViews>
  <sheetFormatPr defaultColWidth="9.140625" defaultRowHeight="12.75"/>
  <cols>
    <col min="1" max="1" width="9.140625" style="2"/>
    <col min="2" max="2" width="0.7109375" style="6" customWidth="1"/>
    <col min="3" max="3" width="76.140625" style="2" customWidth="1"/>
    <col min="4" max="4" width="22" style="2" customWidth="1"/>
    <col min="5" max="5" width="13.85546875" style="2" customWidth="1"/>
    <col min="6" max="6" width="15.42578125" style="2" customWidth="1"/>
    <col min="7" max="7" width="1.7109375" style="2" customWidth="1"/>
    <col min="8" max="8" width="8.28515625" style="2" customWidth="1"/>
    <col min="9" max="9" width="6.42578125" style="2" customWidth="1"/>
    <col min="10" max="10" width="0.7109375" style="2" customWidth="1"/>
    <col min="11" max="11" width="75.28515625" style="2" customWidth="1"/>
    <col min="12" max="12" width="22" style="2" customWidth="1"/>
    <col min="13" max="13" width="15" style="2" customWidth="1"/>
    <col min="14" max="14" width="16.85546875" style="2" customWidth="1"/>
    <col min="15" max="15" width="1.7109375" style="2" customWidth="1"/>
    <col min="16" max="16" width="3.7109375" style="2" customWidth="1"/>
    <col min="17" max="16384" width="9.140625" style="2"/>
  </cols>
  <sheetData>
    <row r="1" spans="1:20" customFormat="1" ht="37.15" customHeight="1">
      <c r="A1" s="13"/>
      <c r="B1" s="12"/>
      <c r="C1" s="87" t="s">
        <v>4</v>
      </c>
      <c r="D1" s="88"/>
      <c r="E1" s="88"/>
      <c r="F1" s="88"/>
      <c r="G1" s="88"/>
      <c r="H1" s="89"/>
      <c r="I1" s="8"/>
      <c r="J1" s="13"/>
      <c r="K1" s="13"/>
      <c r="L1" s="13"/>
      <c r="M1" s="13"/>
      <c r="N1" s="13"/>
      <c r="O1" s="13"/>
      <c r="P1" s="13"/>
      <c r="Q1" s="13"/>
      <c r="T1" s="58"/>
    </row>
    <row r="2" spans="1:20" customFormat="1" ht="25.5" customHeight="1">
      <c r="A2" s="13"/>
      <c r="B2" s="14"/>
      <c r="C2" s="88"/>
      <c r="D2" s="88"/>
      <c r="E2" s="88"/>
      <c r="F2" s="88"/>
      <c r="G2" s="88"/>
      <c r="H2" s="89"/>
      <c r="I2" s="9"/>
      <c r="J2" s="15"/>
      <c r="K2" s="13"/>
      <c r="L2" s="13"/>
      <c r="M2" s="13"/>
      <c r="N2" s="13"/>
      <c r="O2" s="13"/>
      <c r="P2" s="13"/>
      <c r="Q2" s="13"/>
    </row>
    <row r="3" spans="1:20" s="59" customFormat="1" ht="41.25" customHeight="1">
      <c r="A3" s="19"/>
      <c r="B3" s="17"/>
      <c r="C3" s="88"/>
      <c r="D3" s="88"/>
      <c r="E3" s="88"/>
      <c r="F3" s="88"/>
      <c r="G3" s="88"/>
      <c r="H3" s="89"/>
      <c r="I3" s="10"/>
      <c r="J3" s="18"/>
      <c r="K3" s="86" t="s">
        <v>27</v>
      </c>
      <c r="L3" s="86"/>
      <c r="M3" s="13"/>
      <c r="N3" s="74">
        <v>750</v>
      </c>
      <c r="O3" s="16"/>
      <c r="P3" s="19"/>
      <c r="Q3" s="19"/>
    </row>
    <row r="4" spans="1:20" customFormat="1" ht="29.25" customHeight="1">
      <c r="A4" s="13"/>
      <c r="B4" s="21"/>
      <c r="C4" s="88"/>
      <c r="D4" s="88"/>
      <c r="E4" s="88"/>
      <c r="F4" s="88"/>
      <c r="G4" s="88"/>
      <c r="H4" s="89"/>
      <c r="I4" s="11"/>
      <c r="J4" s="22"/>
      <c r="K4" s="40" t="s">
        <v>28</v>
      </c>
      <c r="L4" s="40"/>
      <c r="M4" s="19"/>
      <c r="N4" s="41">
        <v>820</v>
      </c>
      <c r="O4" s="20"/>
      <c r="P4" s="13"/>
      <c r="Q4" s="13"/>
    </row>
    <row r="5" spans="1:20" customFormat="1" ht="13.9" customHeight="1">
      <c r="A5" s="13"/>
      <c r="B5" s="21"/>
      <c r="C5" s="88"/>
      <c r="D5" s="88"/>
      <c r="E5" s="88"/>
      <c r="F5" s="88"/>
      <c r="G5" s="88"/>
      <c r="H5" s="89"/>
      <c r="I5" s="11"/>
      <c r="J5" s="22"/>
      <c r="K5" s="40"/>
      <c r="L5" s="40"/>
      <c r="M5" s="19"/>
      <c r="N5" s="41"/>
      <c r="O5" s="20"/>
      <c r="P5" s="13"/>
      <c r="Q5" s="13"/>
    </row>
    <row r="6" spans="1:20" customFormat="1" ht="64.150000000000006" customHeight="1">
      <c r="A6" s="13"/>
      <c r="B6" s="21"/>
      <c r="C6" s="88"/>
      <c r="D6" s="88"/>
      <c r="E6" s="88"/>
      <c r="F6" s="88"/>
      <c r="G6" s="88"/>
      <c r="H6" s="89"/>
      <c r="I6" s="9"/>
      <c r="J6" s="22"/>
      <c r="K6" s="42" t="s">
        <v>29</v>
      </c>
      <c r="L6" s="42"/>
      <c r="M6" s="43"/>
      <c r="N6" s="75">
        <f>SUM(N3-N4)</f>
        <v>-70</v>
      </c>
      <c r="O6" s="33"/>
      <c r="P6" s="13"/>
      <c r="Q6" s="13"/>
    </row>
    <row r="7" spans="1:20" customFormat="1" ht="19.149999999999999" customHeight="1">
      <c r="A7" s="13"/>
      <c r="B7" s="21"/>
      <c r="C7" s="37"/>
      <c r="D7" s="37"/>
      <c r="E7" s="37"/>
      <c r="F7" s="37"/>
      <c r="G7" s="37"/>
      <c r="H7" s="38"/>
      <c r="I7" s="9"/>
      <c r="J7" s="22"/>
      <c r="K7" s="32"/>
      <c r="L7" s="32"/>
      <c r="M7" s="13"/>
      <c r="N7" s="81"/>
      <c r="O7" s="33"/>
      <c r="P7" s="13"/>
      <c r="Q7" s="13"/>
    </row>
    <row r="8" spans="1:20" customFormat="1" ht="4.1500000000000004" customHeight="1">
      <c r="A8" s="36"/>
      <c r="B8" s="34"/>
      <c r="C8" s="35"/>
      <c r="D8" s="35"/>
      <c r="E8" s="35"/>
      <c r="F8" s="35"/>
      <c r="G8" s="35"/>
      <c r="H8" s="1"/>
      <c r="I8" s="1"/>
      <c r="J8" s="7"/>
      <c r="K8" s="36"/>
      <c r="L8" s="36"/>
      <c r="M8" s="36"/>
      <c r="N8" s="36"/>
      <c r="O8" s="36"/>
      <c r="P8" s="36"/>
      <c r="Q8" s="36"/>
    </row>
    <row r="9" spans="1:20" s="47" customFormat="1" ht="80.25" customHeight="1">
      <c r="B9" s="29"/>
      <c r="C9" s="96" t="s">
        <v>5</v>
      </c>
      <c r="D9" s="97"/>
      <c r="E9" s="97"/>
      <c r="F9" s="97"/>
      <c r="G9" s="44"/>
      <c r="H9" s="44"/>
      <c r="I9" s="44"/>
      <c r="J9" s="45"/>
      <c r="K9" s="98" t="s">
        <v>30</v>
      </c>
      <c r="L9" s="91"/>
      <c r="M9" s="91"/>
      <c r="N9" s="91"/>
      <c r="O9" s="46"/>
    </row>
    <row r="10" spans="1:20" customFormat="1" ht="28.9" customHeight="1">
      <c r="B10" s="29"/>
      <c r="C10" s="72" t="s">
        <v>6</v>
      </c>
      <c r="D10" s="73" t="s">
        <v>24</v>
      </c>
      <c r="E10" s="73" t="s">
        <v>25</v>
      </c>
      <c r="F10" s="73" t="s">
        <v>26</v>
      </c>
      <c r="G10" s="48"/>
      <c r="H10" s="23"/>
      <c r="I10" s="23"/>
      <c r="J10" s="24"/>
      <c r="K10" s="70" t="s">
        <v>6</v>
      </c>
      <c r="L10" s="71" t="s">
        <v>24</v>
      </c>
      <c r="M10" s="71" t="s">
        <v>25</v>
      </c>
      <c r="N10" s="71" t="s">
        <v>26</v>
      </c>
      <c r="O10" s="48"/>
    </row>
    <row r="11" spans="1:20" s="47" customFormat="1" ht="22.9" customHeight="1">
      <c r="B11" s="29"/>
      <c r="C11" s="49" t="s">
        <v>7</v>
      </c>
      <c r="D11" s="76">
        <v>500</v>
      </c>
      <c r="E11" s="76">
        <v>495</v>
      </c>
      <c r="F11" s="77">
        <f>Hadiah[[#This Row],[Anggaran]]-Hadiah[[#This Row],[Aktual]]</f>
        <v>5</v>
      </c>
      <c r="G11" s="77"/>
      <c r="H11" s="84"/>
      <c r="I11" s="84"/>
      <c r="J11" s="24"/>
      <c r="K11" s="49" t="s">
        <v>31</v>
      </c>
      <c r="L11" s="76"/>
      <c r="M11" s="76"/>
      <c r="N11" s="77">
        <f>Makanan[[#This Row],[Anggaran]]-Makanan[[#This Row],[Aktual]]</f>
        <v>0</v>
      </c>
      <c r="O11" s="77"/>
    </row>
    <row r="12" spans="1:20" s="47" customFormat="1" ht="22.9" customHeight="1">
      <c r="B12" s="29"/>
      <c r="C12" s="49" t="s">
        <v>8</v>
      </c>
      <c r="D12" s="76">
        <v>250</v>
      </c>
      <c r="E12" s="76">
        <v>325</v>
      </c>
      <c r="F12" s="77">
        <f>Hadiah[[#This Row],[Anggaran]]-Hadiah[[#This Row],[Aktual]]</f>
        <v>-75</v>
      </c>
      <c r="G12" s="77"/>
      <c r="H12" s="84"/>
      <c r="I12" s="84"/>
      <c r="J12" s="24"/>
      <c r="K12" s="49" t="s">
        <v>32</v>
      </c>
      <c r="L12" s="76"/>
      <c r="M12" s="76"/>
      <c r="N12" s="77">
        <f>Makanan[[#This Row],[Anggaran]]-Makanan[[#This Row],[Aktual]]</f>
        <v>0</v>
      </c>
      <c r="O12" s="77"/>
    </row>
    <row r="13" spans="1:20" s="47" customFormat="1" ht="22.9" customHeight="1">
      <c r="B13" s="29"/>
      <c r="C13" s="49" t="s">
        <v>9</v>
      </c>
      <c r="D13" s="76"/>
      <c r="E13" s="76"/>
      <c r="F13" s="77">
        <f>Hadiah[[#This Row],[Anggaran]]-Hadiah[[#This Row],[Aktual]]</f>
        <v>0</v>
      </c>
      <c r="G13" s="77"/>
      <c r="H13" s="84"/>
      <c r="I13" s="84"/>
      <c r="J13" s="24"/>
      <c r="K13" s="49" t="s">
        <v>33</v>
      </c>
      <c r="L13" s="76"/>
      <c r="M13" s="76"/>
      <c r="N13" s="77">
        <f>Makanan[[#This Row],[Anggaran]]-Makanan[[#This Row],[Aktual]]</f>
        <v>0</v>
      </c>
      <c r="O13" s="77"/>
    </row>
    <row r="14" spans="1:20" s="47" customFormat="1" ht="22.9" customHeight="1">
      <c r="B14" s="29"/>
      <c r="C14" s="49" t="s">
        <v>10</v>
      </c>
      <c r="D14" s="76"/>
      <c r="E14" s="76"/>
      <c r="F14" s="77">
        <f>Hadiah[[#This Row],[Anggaran]]-Hadiah[[#This Row],[Aktual]]</f>
        <v>0</v>
      </c>
      <c r="G14" s="77"/>
      <c r="H14" s="84"/>
      <c r="I14" s="84"/>
      <c r="J14" s="24"/>
      <c r="K14" s="49" t="s">
        <v>12</v>
      </c>
      <c r="L14" s="76"/>
      <c r="M14" s="76"/>
      <c r="N14" s="77">
        <f>Makanan[[#This Row],[Anggaran]]-Makanan[[#This Row],[Aktual]]</f>
        <v>0</v>
      </c>
      <c r="O14" s="77"/>
    </row>
    <row r="15" spans="1:20" s="47" customFormat="1" ht="22.9" customHeight="1">
      <c r="B15" s="29"/>
      <c r="C15" s="49" t="s">
        <v>11</v>
      </c>
      <c r="D15" s="76"/>
      <c r="E15" s="76"/>
      <c r="F15" s="77">
        <f>Hadiah[[#This Row],[Anggaran]]-Hadiah[[#This Row],[Aktual]]</f>
        <v>0</v>
      </c>
      <c r="G15" s="77"/>
      <c r="H15" s="84"/>
      <c r="I15" s="84"/>
      <c r="J15" s="24"/>
      <c r="K15" s="49"/>
      <c r="L15" s="76"/>
      <c r="M15" s="76"/>
      <c r="N15" s="77">
        <f>Makanan[[#This Row],[Anggaran]]-Makanan[[#This Row],[Aktual]]</f>
        <v>0</v>
      </c>
      <c r="O15" s="77"/>
    </row>
    <row r="16" spans="1:20" s="47" customFormat="1" ht="22.9" customHeight="1">
      <c r="B16" s="29"/>
      <c r="C16" s="49" t="s">
        <v>12</v>
      </c>
      <c r="D16" s="76"/>
      <c r="E16" s="76"/>
      <c r="F16" s="77">
        <f>Hadiah[[#This Row],[Anggaran]]-Hadiah[[#This Row],[Aktual]]</f>
        <v>0</v>
      </c>
      <c r="G16" s="77"/>
      <c r="H16" s="84"/>
      <c r="I16" s="84"/>
      <c r="J16" s="24"/>
      <c r="K16" s="50"/>
      <c r="L16" s="51"/>
      <c r="M16" s="51"/>
      <c r="N16" s="51"/>
      <c r="O16" s="51"/>
    </row>
    <row r="17" spans="2:15" s="47" customFormat="1" ht="22.9" customHeight="1">
      <c r="B17" s="29"/>
      <c r="C17" s="52" t="s">
        <v>13</v>
      </c>
      <c r="D17" s="78">
        <f>SUBTOTAL(109,Hadiah[Anggaran])</f>
        <v>750</v>
      </c>
      <c r="E17" s="78">
        <f>SUBTOTAL(109,Hadiah[Aktual])</f>
        <v>820</v>
      </c>
      <c r="F17" s="79">
        <f>SUBTOTAL(109,Hadiah[Selisih])</f>
        <v>-70</v>
      </c>
      <c r="G17" s="83"/>
      <c r="H17" s="84"/>
      <c r="I17" s="84"/>
      <c r="J17" s="24"/>
      <c r="K17" s="52" t="s">
        <v>13</v>
      </c>
      <c r="L17" s="78">
        <f>SUBTOTAL(109,Makanan[Anggaran])</f>
        <v>0</v>
      </c>
      <c r="M17" s="78">
        <f>SUBTOTAL(109,Makanan[Aktual])</f>
        <v>0</v>
      </c>
      <c r="N17" s="79">
        <f>SUBTOTAL(109,Makanan[Selisih])</f>
        <v>0</v>
      </c>
      <c r="O17" s="83"/>
    </row>
    <row r="18" spans="2:15" s="47" customFormat="1" ht="22.5" hidden="1" customHeight="1">
      <c r="B18" s="29"/>
      <c r="C18" s="61"/>
      <c r="D18" s="82"/>
      <c r="E18" s="82"/>
      <c r="F18" s="83"/>
      <c r="G18" s="83"/>
      <c r="H18" s="84"/>
      <c r="I18" s="84"/>
      <c r="J18" s="24"/>
      <c r="K18" s="61"/>
      <c r="L18" s="82"/>
      <c r="M18" s="82"/>
      <c r="N18" s="82"/>
      <c r="O18" s="83"/>
    </row>
    <row r="19" spans="2:15" s="47" customFormat="1" ht="66" customHeight="1">
      <c r="B19" s="29"/>
      <c r="C19" s="99" t="s">
        <v>14</v>
      </c>
      <c r="D19" s="100"/>
      <c r="E19" s="100"/>
      <c r="F19" s="100"/>
      <c r="G19" s="46"/>
      <c r="H19" s="25"/>
      <c r="I19" s="25"/>
      <c r="J19" s="26"/>
      <c r="K19" s="92" t="s">
        <v>34</v>
      </c>
      <c r="L19" s="93"/>
      <c r="M19" s="93"/>
      <c r="N19" s="93"/>
      <c r="O19" s="46"/>
    </row>
    <row r="20" spans="2:15" customFormat="1" ht="27" customHeight="1">
      <c r="B20" s="30"/>
      <c r="C20" s="68" t="s">
        <v>6</v>
      </c>
      <c r="D20" s="69" t="s">
        <v>24</v>
      </c>
      <c r="E20" s="69" t="s">
        <v>25</v>
      </c>
      <c r="F20" s="69" t="s">
        <v>26</v>
      </c>
      <c r="G20" s="48"/>
      <c r="H20" s="23"/>
      <c r="I20" s="23"/>
      <c r="J20" s="27"/>
      <c r="K20" s="64" t="s">
        <v>6</v>
      </c>
      <c r="L20" s="65" t="s">
        <v>24</v>
      </c>
      <c r="M20" s="65" t="s">
        <v>25</v>
      </c>
      <c r="N20" s="65" t="s">
        <v>26</v>
      </c>
      <c r="O20" s="48"/>
    </row>
    <row r="21" spans="2:15" s="47" customFormat="1" ht="22.9" customHeight="1">
      <c r="B21" s="29"/>
      <c r="C21" s="49" t="s">
        <v>15</v>
      </c>
      <c r="D21" s="76"/>
      <c r="E21" s="76"/>
      <c r="F21" s="76">
        <f>Pembungkusan[[#This Row],[Anggaran]]-Pembungkusan[[#This Row],[Aktual]]</f>
        <v>0</v>
      </c>
      <c r="G21" s="77"/>
      <c r="H21" s="84"/>
      <c r="I21" s="84"/>
      <c r="J21" s="24"/>
      <c r="K21" s="49" t="s">
        <v>35</v>
      </c>
      <c r="L21" s="76"/>
      <c r="M21" s="76"/>
      <c r="N21" s="77">
        <f>Hiburan[[#This Row],[Anggaran]]-Hiburan[[#This Row],[Aktual]]</f>
        <v>0</v>
      </c>
      <c r="O21" s="77"/>
    </row>
    <row r="22" spans="2:15" s="47" customFormat="1" ht="22.9" customHeight="1">
      <c r="B22" s="29"/>
      <c r="C22" s="49" t="s">
        <v>16</v>
      </c>
      <c r="D22" s="76"/>
      <c r="E22" s="76"/>
      <c r="F22" s="76">
        <f>Pembungkusan[[#This Row],[Anggaran]]-Pembungkusan[[#This Row],[Aktual]]</f>
        <v>0</v>
      </c>
      <c r="G22" s="77"/>
      <c r="H22" s="84"/>
      <c r="I22" s="84"/>
      <c r="J22" s="24"/>
      <c r="K22" s="49" t="s">
        <v>33</v>
      </c>
      <c r="L22" s="76"/>
      <c r="M22" s="76"/>
      <c r="N22" s="77">
        <f>Hiburan[[#This Row],[Anggaran]]-Hiburan[[#This Row],[Aktual]]</f>
        <v>0</v>
      </c>
      <c r="O22" s="77"/>
    </row>
    <row r="23" spans="2:15" s="47" customFormat="1" ht="22.9" customHeight="1">
      <c r="B23" s="29"/>
      <c r="C23" s="49" t="s">
        <v>17</v>
      </c>
      <c r="D23" s="76"/>
      <c r="E23" s="76"/>
      <c r="F23" s="76">
        <f>Pembungkusan[[#This Row],[Anggaran]]-Pembungkusan[[#This Row],[Aktual]]</f>
        <v>0</v>
      </c>
      <c r="G23" s="77"/>
      <c r="H23" s="84"/>
      <c r="I23" s="84"/>
      <c r="J23" s="24"/>
      <c r="K23" s="49" t="s">
        <v>36</v>
      </c>
      <c r="L23" s="76"/>
      <c r="M23" s="76"/>
      <c r="N23" s="77">
        <f>Hiburan[[#This Row],[Anggaran]]-Hiburan[[#This Row],[Aktual]]</f>
        <v>0</v>
      </c>
      <c r="O23" s="77"/>
    </row>
    <row r="24" spans="2:15" s="47" customFormat="1" ht="22.9" customHeight="1">
      <c r="B24" s="29"/>
      <c r="C24" s="49" t="s">
        <v>18</v>
      </c>
      <c r="D24" s="76"/>
      <c r="E24" s="76"/>
      <c r="F24" s="76">
        <f>Pembungkusan[[#This Row],[Anggaran]]-Pembungkusan[[#This Row],[Aktual]]</f>
        <v>0</v>
      </c>
      <c r="G24" s="77"/>
      <c r="H24" s="84"/>
      <c r="I24" s="84"/>
      <c r="J24" s="24"/>
      <c r="K24" s="49" t="s">
        <v>37</v>
      </c>
      <c r="L24" s="76"/>
      <c r="M24" s="76"/>
      <c r="N24" s="77">
        <f>Hiburan[[#This Row],[Anggaran]]-Hiburan[[#This Row],[Aktual]]</f>
        <v>0</v>
      </c>
      <c r="O24" s="77"/>
    </row>
    <row r="25" spans="2:15" s="47" customFormat="1" ht="22.9" customHeight="1">
      <c r="B25" s="29"/>
      <c r="C25" s="49" t="s">
        <v>19</v>
      </c>
      <c r="D25" s="76"/>
      <c r="E25" s="76"/>
      <c r="F25" s="76">
        <f>Pembungkusan[[#This Row],[Anggaran]]-Pembungkusan[[#This Row],[Aktual]]</f>
        <v>0</v>
      </c>
      <c r="G25" s="77"/>
      <c r="H25" s="84"/>
      <c r="I25" s="84"/>
      <c r="J25" s="24"/>
      <c r="K25" s="49" t="s">
        <v>38</v>
      </c>
      <c r="L25" s="76"/>
      <c r="M25" s="76"/>
      <c r="N25" s="77">
        <f>Hiburan[[#This Row],[Anggaran]]-Hiburan[[#This Row],[Aktual]]</f>
        <v>0</v>
      </c>
      <c r="O25" s="77"/>
    </row>
    <row r="26" spans="2:15" s="47" customFormat="1" ht="22.9" customHeight="1">
      <c r="B26" s="29"/>
      <c r="C26" s="49" t="s">
        <v>12</v>
      </c>
      <c r="D26" s="76"/>
      <c r="E26" s="76"/>
      <c r="F26" s="76">
        <f>Pembungkusan[[#This Row],[Anggaran]]-Pembungkusan[[#This Row],[Aktual]]</f>
        <v>0</v>
      </c>
      <c r="G26" s="77"/>
      <c r="H26" s="84"/>
      <c r="I26" s="84"/>
      <c r="J26" s="24"/>
      <c r="K26" s="49" t="s">
        <v>39</v>
      </c>
      <c r="L26" s="76"/>
      <c r="M26" s="76"/>
      <c r="N26" s="77">
        <f>Hiburan[[#This Row],[Anggaran]]-Hiburan[[#This Row],[Aktual]]</f>
        <v>0</v>
      </c>
      <c r="O26" s="77"/>
    </row>
    <row r="27" spans="2:15" s="47" customFormat="1" ht="22.9" customHeight="1">
      <c r="B27" s="29"/>
      <c r="C27" s="50"/>
      <c r="D27" s="51"/>
      <c r="E27" s="51"/>
      <c r="F27" s="51"/>
      <c r="G27" s="83"/>
      <c r="H27" s="84"/>
      <c r="I27" s="84"/>
      <c r="J27" s="24"/>
      <c r="K27" s="49" t="s">
        <v>12</v>
      </c>
      <c r="L27" s="76"/>
      <c r="M27" s="76"/>
      <c r="N27" s="77">
        <f>Hiburan[[#This Row],[Anggaran]]-Hiburan[[#This Row],[Aktual]]</f>
        <v>0</v>
      </c>
      <c r="O27" s="77"/>
    </row>
    <row r="28" spans="2:15" customFormat="1" ht="22.9" customHeight="1">
      <c r="B28" s="29"/>
      <c r="C28" s="52" t="s">
        <v>13</v>
      </c>
      <c r="D28" s="78">
        <f>SUBTOTAL(109,Pembungkusan[Anggaran])</f>
        <v>0</v>
      </c>
      <c r="E28" s="78">
        <f>SUBTOTAL(109,Pembungkusan[Aktual])</f>
        <v>0</v>
      </c>
      <c r="F28" s="79">
        <f>SUBTOTAL(109,Pembungkusan[Selisih])</f>
        <v>0</v>
      </c>
      <c r="G28" s="83"/>
      <c r="H28" s="85"/>
      <c r="I28" s="85"/>
      <c r="J28" s="28"/>
      <c r="K28" s="53" t="s">
        <v>13</v>
      </c>
      <c r="L28" s="80">
        <f>SUBTOTAL(109,Hiburan[Anggaran])</f>
        <v>0</v>
      </c>
      <c r="M28" s="80">
        <f>SUBTOTAL(109,Hiburan[Aktual])</f>
        <v>0</v>
      </c>
      <c r="N28" s="80">
        <f>SUBTOTAL(109,Hiburan[Selisih])</f>
        <v>0</v>
      </c>
      <c r="O28" s="54"/>
    </row>
    <row r="29" spans="2:15" customFormat="1" ht="20.25" hidden="1" customHeight="1">
      <c r="B29" s="29"/>
      <c r="C29" s="61"/>
      <c r="D29" s="82"/>
      <c r="E29" s="82"/>
      <c r="F29" s="83"/>
      <c r="G29" s="83"/>
      <c r="H29" s="28"/>
      <c r="I29" s="28"/>
      <c r="J29" s="28"/>
      <c r="K29" s="62"/>
      <c r="L29" s="54"/>
      <c r="M29" s="54"/>
      <c r="N29" s="54"/>
      <c r="O29" s="54"/>
    </row>
    <row r="30" spans="2:15" customFormat="1" ht="66" customHeight="1">
      <c r="B30" s="29"/>
      <c r="C30" s="94" t="s">
        <v>20</v>
      </c>
      <c r="D30" s="95"/>
      <c r="E30" s="95"/>
      <c r="F30" s="95"/>
      <c r="G30" s="46"/>
      <c r="H30" s="25"/>
      <c r="I30" s="25"/>
      <c r="J30" s="26"/>
      <c r="K30" s="90" t="s">
        <v>40</v>
      </c>
      <c r="L30" s="91"/>
      <c r="M30" s="91"/>
      <c r="N30" s="91"/>
      <c r="O30" s="46"/>
    </row>
    <row r="31" spans="2:15" customFormat="1" ht="27" customHeight="1">
      <c r="B31" s="29"/>
      <c r="C31" s="66" t="s">
        <v>6</v>
      </c>
      <c r="D31" s="67" t="s">
        <v>24</v>
      </c>
      <c r="E31" s="67" t="s">
        <v>25</v>
      </c>
      <c r="F31" s="67" t="s">
        <v>26</v>
      </c>
      <c r="G31" s="48"/>
      <c r="H31" s="23"/>
      <c r="I31" s="23"/>
      <c r="J31" s="28"/>
      <c r="K31" s="31" t="s">
        <v>6</v>
      </c>
      <c r="L31" s="39" t="s">
        <v>24</v>
      </c>
      <c r="M31" s="39" t="s">
        <v>25</v>
      </c>
      <c r="N31" s="39" t="s">
        <v>26</v>
      </c>
      <c r="O31" s="48"/>
    </row>
    <row r="32" spans="2:15" s="47" customFormat="1" ht="22.9" customHeight="1">
      <c r="B32" s="29"/>
      <c r="C32" s="49" t="s">
        <v>21</v>
      </c>
      <c r="D32" s="76"/>
      <c r="E32" s="76"/>
      <c r="F32" s="77">
        <f>Perjalanan[[#This Row],[Anggaran]]-Perjalanan[[#This Row],[Aktual]]</f>
        <v>0</v>
      </c>
      <c r="G32" s="77"/>
      <c r="H32" s="84"/>
      <c r="I32" s="84"/>
      <c r="J32" s="24"/>
      <c r="K32" s="49" t="s">
        <v>41</v>
      </c>
      <c r="L32" s="76"/>
      <c r="M32" s="76"/>
      <c r="N32" s="77">
        <f>Lain_lain[[#This Row],[Anggaran]]-Lain_lain[[#This Row],[Aktual]]</f>
        <v>0</v>
      </c>
      <c r="O32" s="77"/>
    </row>
    <row r="33" spans="2:15" s="47" customFormat="1" ht="22.9" customHeight="1">
      <c r="B33" s="29"/>
      <c r="C33" s="49" t="s">
        <v>22</v>
      </c>
      <c r="D33" s="76"/>
      <c r="E33" s="76"/>
      <c r="F33" s="77">
        <f>Perjalanan[[#This Row],[Anggaran]]-Perjalanan[[#This Row],[Aktual]]</f>
        <v>0</v>
      </c>
      <c r="G33" s="77"/>
      <c r="H33" s="84"/>
      <c r="I33" s="84"/>
      <c r="J33" s="24"/>
      <c r="K33" s="49" t="s">
        <v>42</v>
      </c>
      <c r="L33" s="76"/>
      <c r="M33" s="76"/>
      <c r="N33" s="77">
        <f>Lain_lain[[#This Row],[Anggaran]]-Lain_lain[[#This Row],[Aktual]]</f>
        <v>0</v>
      </c>
      <c r="O33" s="77"/>
    </row>
    <row r="34" spans="2:15" s="47" customFormat="1" ht="22.9" customHeight="1">
      <c r="B34" s="29"/>
      <c r="C34" s="49" t="s">
        <v>23</v>
      </c>
      <c r="D34" s="76"/>
      <c r="E34" s="76"/>
      <c r="F34" s="77">
        <f>Perjalanan[[#This Row],[Anggaran]]-Perjalanan[[#This Row],[Aktual]]</f>
        <v>0</v>
      </c>
      <c r="G34" s="77"/>
      <c r="H34" s="84"/>
      <c r="I34" s="84"/>
      <c r="J34" s="24"/>
      <c r="K34" s="49" t="s">
        <v>12</v>
      </c>
      <c r="L34" s="76"/>
      <c r="M34" s="76"/>
      <c r="N34" s="77">
        <f>Lain_lain[[#This Row],[Anggaran]]-Lain_lain[[#This Row],[Aktual]]</f>
        <v>0</v>
      </c>
      <c r="O34" s="77"/>
    </row>
    <row r="35" spans="2:15" s="47" customFormat="1" ht="22.9" customHeight="1">
      <c r="B35" s="29"/>
      <c r="C35" s="49" t="s">
        <v>12</v>
      </c>
      <c r="D35" s="76"/>
      <c r="E35" s="76"/>
      <c r="F35" s="77">
        <f>Perjalanan[[#This Row],[Anggaran]]-Perjalanan[[#This Row],[Aktual]]</f>
        <v>0</v>
      </c>
      <c r="G35" s="77"/>
      <c r="H35" s="84"/>
      <c r="I35" s="84"/>
      <c r="J35" s="24"/>
      <c r="K35" s="50"/>
      <c r="L35" s="51"/>
      <c r="M35" s="51"/>
      <c r="N35" s="51"/>
      <c r="O35" s="51"/>
    </row>
    <row r="36" spans="2:15" s="47" customFormat="1" ht="24" customHeight="1">
      <c r="B36" s="29"/>
      <c r="C36" s="52" t="s">
        <v>13</v>
      </c>
      <c r="D36" s="78">
        <f>SUBTOTAL(109,Perjalanan[Anggaran])</f>
        <v>0</v>
      </c>
      <c r="E36" s="78">
        <f>SUBTOTAL(109,Perjalanan[Aktual])</f>
        <v>0</v>
      </c>
      <c r="F36" s="79">
        <f>SUBTOTAL(109,Perjalanan[Selisih])</f>
        <v>0</v>
      </c>
      <c r="G36" s="77"/>
      <c r="H36" s="84"/>
      <c r="I36" s="84"/>
      <c r="J36" s="24"/>
      <c r="K36" s="52" t="s">
        <v>13</v>
      </c>
      <c r="L36" s="78">
        <f>SUBTOTAL(109,Lain_lain[Anggaran])</f>
        <v>0</v>
      </c>
      <c r="M36" s="78">
        <f>SUBTOTAL(109,Lain_lain[Aktual])</f>
        <v>0</v>
      </c>
      <c r="N36" s="79">
        <f>SUBTOTAL(109,Lain_lain[Selisih])</f>
        <v>0</v>
      </c>
      <c r="O36" s="83"/>
    </row>
    <row r="37" spans="2:15" customFormat="1">
      <c r="B37" s="29"/>
      <c r="C37" s="55"/>
      <c r="D37" s="55"/>
      <c r="E37" s="55"/>
      <c r="F37" s="55"/>
      <c r="G37" s="55"/>
      <c r="J37" s="28"/>
    </row>
    <row r="38" spans="2:15" customFormat="1">
      <c r="B38" s="29"/>
      <c r="J38" s="28"/>
    </row>
    <row r="39" spans="2:15" customFormat="1">
      <c r="B39" s="29"/>
      <c r="J39" s="28"/>
    </row>
    <row r="40" spans="2:15" customFormat="1">
      <c r="B40" s="56"/>
      <c r="J40" s="57"/>
    </row>
    <row r="41" spans="2:15" customFormat="1">
      <c r="B41" s="56"/>
      <c r="J41" s="57"/>
    </row>
    <row r="42" spans="2:15" customFormat="1">
      <c r="B42" s="56"/>
    </row>
    <row r="43" spans="2:15" customFormat="1">
      <c r="B43" s="56"/>
    </row>
    <row r="44" spans="2:15" customFormat="1">
      <c r="B44" s="56"/>
    </row>
    <row r="45" spans="2:15" customFormat="1">
      <c r="B45" s="56"/>
    </row>
    <row r="46" spans="2:15" customFormat="1">
      <c r="B46" s="56"/>
    </row>
    <row r="47" spans="2:15" customFormat="1">
      <c r="B47" s="56"/>
    </row>
    <row r="48" spans="2:15" customFormat="1">
      <c r="B48" s="56"/>
    </row>
    <row r="49" spans="2:2" customFormat="1">
      <c r="B49" s="56"/>
    </row>
    <row r="50" spans="2:2" customFormat="1">
      <c r="B50" s="56"/>
    </row>
    <row r="51" spans="2:2" customFormat="1">
      <c r="B51" s="56"/>
    </row>
    <row r="52" spans="2:2" customFormat="1">
      <c r="B52" s="56"/>
    </row>
    <row r="53" spans="2:2" customFormat="1">
      <c r="B53" s="56"/>
    </row>
    <row r="54" spans="2:2" customFormat="1">
      <c r="B54" s="56"/>
    </row>
    <row r="55" spans="2:2" customFormat="1">
      <c r="B55" s="56"/>
    </row>
    <row r="56" spans="2:2" customFormat="1">
      <c r="B56" s="56"/>
    </row>
    <row r="57" spans="2:2" customFormat="1">
      <c r="B57" s="56"/>
    </row>
    <row r="58" spans="2:2" customFormat="1">
      <c r="B58" s="56"/>
    </row>
  </sheetData>
  <mergeCells count="8">
    <mergeCell ref="K3:L3"/>
    <mergeCell ref="C1:H6"/>
    <mergeCell ref="K30:N30"/>
    <mergeCell ref="K19:N19"/>
    <mergeCell ref="C30:F30"/>
    <mergeCell ref="C9:F9"/>
    <mergeCell ref="K9:N9"/>
    <mergeCell ref="C19:F19"/>
  </mergeCells>
  <phoneticPr fontId="1" type="noConversion"/>
  <conditionalFormatting sqref="N11:O11">
    <cfRule type="iconSet" priority="41">
      <iconSet iconSet="3Signs">
        <cfvo type="percent" val="0"/>
        <cfvo type="num" val="-20"/>
        <cfvo type="num" val="0"/>
      </iconSet>
    </cfRule>
  </conditionalFormatting>
  <conditionalFormatting sqref="N28:O29 F11:I11">
    <cfRule type="iconSet" priority="42">
      <iconSet iconSet="3Signs">
        <cfvo type="percent" val="0"/>
        <cfvo type="num" val="-20"/>
        <cfvo type="num" val="0"/>
      </iconSet>
    </cfRule>
  </conditionalFormatting>
  <conditionalFormatting sqref="F11:I11">
    <cfRule type="iconSet" priority="30">
      <iconSet iconSet="3Symbols2">
        <cfvo type="percent" val="0"/>
        <cfvo type="percent" val="33"/>
        <cfvo type="percent" val="67"/>
      </iconSet>
    </cfRule>
  </conditionalFormatting>
  <conditionalFormatting sqref="N11:O11">
    <cfRule type="iconSet" priority="28">
      <iconSet iconSet="3Symbols2">
        <cfvo type="percent" val="0"/>
        <cfvo type="percent" val="33"/>
        <cfvo type="percent" val="67"/>
      </iconSet>
    </cfRule>
  </conditionalFormatting>
  <conditionalFormatting sqref="N28:O29">
    <cfRule type="iconSet" priority="47">
      <iconSet iconSet="3Symbols2">
        <cfvo type="percent" val="0"/>
        <cfvo type="percent" val="33"/>
        <cfvo type="percent" val="67"/>
      </iconSet>
    </cfRule>
  </conditionalFormatting>
  <conditionalFormatting sqref="F12:I16">
    <cfRule type="iconSet" priority="16">
      <iconSet iconSet="3Signs">
        <cfvo type="percent" val="0"/>
        <cfvo type="num" val="-20"/>
        <cfvo type="num" val="0"/>
      </iconSet>
    </cfRule>
  </conditionalFormatting>
  <conditionalFormatting sqref="F12:I16">
    <cfRule type="iconSet" priority="14">
      <iconSet iconSet="3Symbols2">
        <cfvo type="percent" val="0"/>
        <cfvo type="percent" val="33"/>
        <cfvo type="percent" val="67"/>
      </iconSet>
    </cfRule>
  </conditionalFormatting>
  <conditionalFormatting sqref="F21:I26 H27:I27 F28:G29 F17:I18 F32:I36">
    <cfRule type="iconSet" priority="10">
      <iconSet iconSet="3Symbols2">
        <cfvo type="percent" val="0"/>
        <cfvo type="percent" val="33"/>
        <cfvo type="percent" val="67"/>
      </iconSet>
    </cfRule>
    <cfRule type="iconSet" priority="12">
      <iconSet iconSet="3Signs">
        <cfvo type="percent" val="0"/>
        <cfvo type="num" val="-20"/>
        <cfvo type="num" val="0"/>
      </iconSet>
    </cfRule>
  </conditionalFormatting>
  <conditionalFormatting sqref="N32:O34 N36:O36 N21:O27">
    <cfRule type="iconSet" priority="54">
      <iconSet iconSet="3Signs">
        <cfvo type="percent" val="0"/>
        <cfvo type="num" val="-20"/>
        <cfvo type="num" val="0"/>
      </iconSet>
    </cfRule>
  </conditionalFormatting>
  <conditionalFormatting sqref="N32:O34 N36:O36 N21:O27">
    <cfRule type="iconSet" priority="56">
      <iconSet iconSet="3Symbols2">
        <cfvo type="percent" val="0"/>
        <cfvo type="percent" val="33"/>
        <cfvo type="percent" val="67"/>
      </iconSet>
    </cfRule>
  </conditionalFormatting>
  <conditionalFormatting sqref="N6:O7">
    <cfRule type="cellIs" dxfId="0" priority="57" operator="greaterThan">
      <formula>SUM(N3-N4)</formula>
    </cfRule>
  </conditionalFormatting>
  <conditionalFormatting sqref="N17:O18 N12:O15">
    <cfRule type="iconSet" priority="60">
      <iconSet iconSet="3Signs">
        <cfvo type="percent" val="0"/>
        <cfvo type="num" val="-20"/>
        <cfvo type="num" val="0"/>
      </iconSet>
    </cfRule>
    <cfRule type="iconSet" priority="63">
      <iconSet iconSet="3Symbols2">
        <cfvo type="percent" val="0"/>
        <cfvo type="percent" val="33"/>
        <cfvo type="percent" val="67"/>
      </iconSet>
    </cfRule>
  </conditionalFormatting>
  <dataValidations disablePrompts="1" count="7">
    <dataValidation allowBlank="1" showInputMessage="1" showErrorMessage="1" prompt="Judul lembar kerja ini ada di sel di sebelah kanan." sqref="B1" xr:uid="{910186F6-1F47-4F51-B33F-C6B8249951CD}"/>
    <dataValidation allowBlank="1" showInputMessage="1" showErrorMessage="1" prompt="Anggaran Hari Raya dihitung secara otomatis dalam sel K3." sqref="B2" xr:uid="{4CFCCDDD-3B50-4285-8D82-CB925311D3FC}"/>
    <dataValidation allowBlank="1" showInputMessage="1" showErrorMessage="1" prompt="Pengeluaran Aktual dihitung secara otomatis di sel K4." sqref="B3" xr:uid="{CAE984E3-A438-484F-B271-3A6FCFB093E8}"/>
    <dataValidation allowBlank="1" showInputMessage="1" showErrorMessage="1" prompt="Selisih dihitung secara otomatis di sel K5. Instruksi berikutnya ada di sel A7." sqref="B4" xr:uid="{B84326C6-7E37-4004-BC3A-4D08FBF287AD}"/>
    <dataValidation allowBlank="1" showInputMessage="1" showErrorMessage="1" prompt="Label Hadiah ada di sel C9 dan label Menu Hari Raya ada di sel K7." sqref="A9" xr:uid="{650F19BC-03D9-4477-A64C-770A9CE2AC64}"/>
    <dataValidation allowBlank="1" showInputMessage="1" showErrorMessage="1" prompt="Label Pengepakan ada di sel C19 dan label Hiburan di sel K19." sqref="A19" xr:uid="{25669FBB-C79A-40FC-A4B3-FBF75C92A3BA}"/>
    <dataValidation allowBlank="1" showInputMessage="1" showErrorMessage="1" prompt="Label Perjalanan ada di sel C30 dan label Lain-lain ada di sel K30." sqref="A30" xr:uid="{1FEF2905-C0BD-4C8E-993D-DFD0DEA25B65}"/>
  </dataValidations>
  <pageMargins left="0.5" right="0.5" top="0.5" bottom="0.5" header="0.5" footer="0.5"/>
  <pageSetup paperSize="9" orientation="landscape" horizontalDpi="4294967292" r:id="rId1"/>
  <headerFooter alignWithMargins="0"/>
  <ignoredErrors>
    <ignoredError sqref="F13:F16 N11:N14 N21:N27 F21:F26 F32:F33 F35" emptyCellReference="1"/>
  </ignoredErrors>
  <tableParts count="6">
    <tablePart r:id="rId2"/>
    <tablePart r:id="rId3"/>
    <tablePart r:id="rId4"/>
    <tablePart r:id="rId5"/>
    <tablePart r:id="rId6"/>
    <tablePart r:id="rId7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58AA162A-61C0-49D4-A803-5F1D9636F7A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D24677CE-50B1-4FAA-B60A-E224F445720C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5FFC9D78-DCA0-4C54-8C68-6F9491076F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TM16410204</ap:Template>
  <ap:TotalTime>0</ap:TotalTime>
  <ap:DocSecurity>0</ap:DocSecurity>
  <ap:ScaleCrop>false</ap:ScaleCrop>
  <ap:HeadingPairs>
    <vt:vector baseType="variant" size="2">
      <vt:variant>
        <vt:lpstr>Lembar kerja</vt:lpstr>
      </vt:variant>
      <vt:variant>
        <vt:i4>2</vt:i4>
      </vt:variant>
    </vt:vector>
  </ap:HeadingPairs>
  <ap:TitlesOfParts>
    <vt:vector baseType="lpstr" size="2">
      <vt:lpstr>Mulai</vt:lpstr>
      <vt:lpstr>Anggaran Liburan Perencana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2022-02-14T06:52:55Z</dcterms:created>
  <dcterms:modified xsi:type="dcterms:W3CDTF">2022-05-26T06:00:52Z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