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Ringkasan" sheetId="1" r:id="rId1"/>
    <sheet name="Pengeluaran" sheetId="2" r:id="rId2"/>
  </sheets>
  <definedNames>
    <definedName name="BagianJudulBaris1..O4">Ringkasan!$B$2</definedName>
    <definedName name="Judul1">Pendapatan[[#Headers],[Kategori]]</definedName>
    <definedName name="Judul2">Pengeluaran[[#Headers],[Kategori]]</definedName>
    <definedName name="_xlnm.Print_Titles" localSheetId="1">Pengeluaran!$2:$3</definedName>
    <definedName name="_xlnm.Print_Titles" localSheetId="0">Ringkasan!$2:$2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D12" i="2" l="1"/>
  <c r="C3" i="1" l="1"/>
  <c r="E12" i="2"/>
  <c r="D3" i="1" s="1"/>
  <c r="F12" i="2"/>
  <c r="E3" i="1" s="1"/>
  <c r="G12" i="2"/>
  <c r="F3" i="1" s="1"/>
  <c r="H12" i="2"/>
  <c r="G3" i="1" s="1"/>
  <c r="I12" i="2"/>
  <c r="H3" i="1" s="1"/>
  <c r="J12" i="2"/>
  <c r="I3" i="1" s="1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<sst xmlns="http://schemas.openxmlformats.org/spreadsheetml/2006/main" count="69" uniqueCount="40">
  <si>
    <t>Anggaran Pribadi</t>
  </si>
  <si>
    <t>Total pengeluaran</t>
  </si>
  <si>
    <t>Kekurangan/tambahan kas</t>
  </si>
  <si>
    <t>Pendapatan</t>
  </si>
  <si>
    <t>Kategori</t>
  </si>
  <si>
    <t>Gaji</t>
  </si>
  <si>
    <t>Bunga/dividen</t>
  </si>
  <si>
    <t>Lain-lain</t>
  </si>
  <si>
    <t>Total</t>
  </si>
  <si>
    <t>Jan</t>
  </si>
  <si>
    <t>Feb</t>
  </si>
  <si>
    <t>Maret</t>
  </si>
  <si>
    <t>April</t>
  </si>
  <si>
    <t>Mei</t>
  </si>
  <si>
    <t>Juni</t>
  </si>
  <si>
    <t>Juli</t>
  </si>
  <si>
    <t>Agu</t>
  </si>
  <si>
    <t>Sep</t>
  </si>
  <si>
    <t>Okt</t>
  </si>
  <si>
    <t>Nov</t>
  </si>
  <si>
    <t>Des</t>
  </si>
  <si>
    <t>Tahun</t>
  </si>
  <si>
    <t>Pengeluaran</t>
  </si>
  <si>
    <t>Rumah</t>
  </si>
  <si>
    <t>Harian</t>
  </si>
  <si>
    <t>Transportasi</t>
  </si>
  <si>
    <t>Hiburan</t>
  </si>
  <si>
    <t>Kesehatan</t>
  </si>
  <si>
    <t>Liburan</t>
  </si>
  <si>
    <t>Rekreasi</t>
  </si>
  <si>
    <t>Iuran/Langganan</t>
  </si>
  <si>
    <t>Subkategori</t>
  </si>
  <si>
    <t>Hipotek/sewa</t>
  </si>
  <si>
    <t xml:space="preserve">Bahan Makanan </t>
  </si>
  <si>
    <t>Gas/bahan bakar</t>
  </si>
  <si>
    <t>TV Kabel</t>
  </si>
  <si>
    <t>Iuran klub kesehatan</t>
  </si>
  <si>
    <t>Tiket pesawat</t>
  </si>
  <si>
    <t>Biaya pusat kebugaran</t>
  </si>
  <si>
    <t>Majalah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</si>
</sst>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  <numFmt numFmtId="166" formatCode="&quot;Rp&quot;#,##0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0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5">
    <xf numFmtId="0" fontId="0" fillId="0" borderId="0" xfId="0">
      <alignment vertical="center" wrapText="1"/>
    </xf>
    <xf numFmtId="166" fontId="6" fillId="2" borderId="0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4" xfId="4" applyFont="1" applyFill="1" applyBorder="1">
      <alignment vertical="center"/>
    </xf>
    <xf numFmtId="0" fontId="0" fillId="0" borderId="0" xfId="0" applyBorder="1" applyAlignment="1">
      <alignment vertical="center" wrapText="1"/>
    </xf>
    <xf numFmtId="166" fontId="6" fillId="0" borderId="0" xfId="7" applyFill="1" applyBorder="1">
      <alignment vertical="center"/>
    </xf>
    <xf numFmtId="0" fontId="0" fillId="0" borderId="0" xfId="0" applyBorder="1">
      <alignment vertical="center" wrapText="1"/>
    </xf>
    <xf numFmtId="166" fontId="6" fillId="0" borderId="0" xfId="0" applyNumberFormat="1" applyFont="1" applyFill="1" applyBorder="1">
      <alignment vertical="center" wrapText="1"/>
    </xf>
    <xf numFmtId="166" fontId="6" fillId="0" borderId="0" xfId="0" applyNumberFormat="1" applyFont="1" applyFill="1" applyBorder="1" applyAlignment="1">
      <alignment vertical="center"/>
    </xf>
    <xf numFmtId="166" fontId="6" fillId="0" borderId="0" xfId="6">
      <alignment vertical="center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6" fillId="0" borderId="0" xfId="7" applyFont="1" applyFill="1" applyBorder="1" applyAlignment="1">
      <alignment vertical="center" wrapText="1"/>
    </xf>
    <xf numFmtId="166" fontId="6" fillId="0" borderId="0" xfId="6" applyFont="1" applyFill="1">
      <alignment vertical="center"/>
    </xf>
  </cellXfs>
  <cellStyles count="48">
    <cellStyle name="20% - Aksen1" xfId="25" builtinId="30" customBuiltin="1"/>
    <cellStyle name="20% - Aksen2" xfId="29" builtinId="34" customBuiltin="1"/>
    <cellStyle name="20% - Aksen3" xfId="33" builtinId="38" customBuiltin="1"/>
    <cellStyle name="20% - Aksen4" xfId="37" builtinId="42" customBuiltin="1"/>
    <cellStyle name="20% - Aksen5" xfId="41" builtinId="46" customBuiltin="1"/>
    <cellStyle name="20% - Aksen6" xfId="45" builtinId="50" customBuiltin="1"/>
    <cellStyle name="40% - Aksen1" xfId="26" builtinId="31" customBuiltin="1"/>
    <cellStyle name="40% - Aksen2" xfId="30" builtinId="35" customBuiltin="1"/>
    <cellStyle name="40% - Aksen3" xfId="34" builtinId="39" customBuiltin="1"/>
    <cellStyle name="40% - Aksen4" xfId="38" builtinId="43" customBuiltin="1"/>
    <cellStyle name="40% - Aksen5" xfId="42" builtinId="47" customBuiltin="1"/>
    <cellStyle name="40% - Aksen6" xfId="46" builtinId="51" customBuiltin="1"/>
    <cellStyle name="60% - Aksen1" xfId="27" builtinId="32" customBuiltin="1"/>
    <cellStyle name="60% - Aksen2" xfId="31" builtinId="36" customBuiltin="1"/>
    <cellStyle name="60% - Aksen3" xfId="35" builtinId="40" customBuiltin="1"/>
    <cellStyle name="60% - Aksen4" xfId="39" builtinId="44" customBuiltin="1"/>
    <cellStyle name="60% - Aksen5" xfId="43" builtinId="48" customBuiltin="1"/>
    <cellStyle name="60% - Aksen6" xfId="47" builtinId="52" customBuiltin="1"/>
    <cellStyle name="Aksen1" xfId="24" builtinId="29" customBuiltin="1"/>
    <cellStyle name="Aksen2" xfId="28" builtinId="33" customBuiltin="1"/>
    <cellStyle name="Aksen3" xfId="32" builtinId="37" customBuiltin="1"/>
    <cellStyle name="Aksen4" xfId="36" builtinId="41" customBuiltin="1"/>
    <cellStyle name="Aksen5" xfId="40" builtinId="45" customBuiltin="1"/>
    <cellStyle name="Aksen6" xfId="44" builtinId="49" customBuiltin="1"/>
    <cellStyle name="Baik" xfId="14" builtinId="26" customBuiltin="1"/>
    <cellStyle name="Buruk" xfId="15" builtinId="27" customBuiltin="1"/>
    <cellStyle name="Catatan" xfId="23" builtinId="10" customBuiltin="1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Jumlah" xfId="7" xr:uid="{00000000-0005-0000-0000-000000000000}"/>
    <cellStyle name="Keluaran" xfId="18" builtinId="21" customBuiltin="1"/>
    <cellStyle name="Koma" xfId="9" builtinId="3" customBuiltin="1"/>
    <cellStyle name="Koma [0]" xfId="10" builtinId="6" customBuiltin="1"/>
    <cellStyle name="Masukan" xfId="17" builtinId="20" customBuiltin="1"/>
    <cellStyle name="Mata Uang" xfId="11" builtinId="4" customBuiltin="1"/>
    <cellStyle name="Mata Uang [0]" xfId="12" builtinId="7" customBuiltin="1"/>
    <cellStyle name="Netral" xfId="16" builtinId="28" customBuiltin="1"/>
    <cellStyle name="Normal" xfId="0" builtinId="0" customBuiltin="1"/>
    <cellStyle name="Perhitungan" xfId="19" builtinId="22" customBuiltin="1"/>
    <cellStyle name="Persen" xfId="13" builtinId="5" customBuiltin="1"/>
    <cellStyle name="Sel Periksa" xfId="21" builtinId="23" customBuiltin="1"/>
    <cellStyle name="Sel Tertaut" xfId="20" builtinId="24" customBuiltin="1"/>
    <cellStyle name="Teks Penjelasan" xfId="8" builtinId="53" customBuiltin="1"/>
    <cellStyle name="Teks Peringatan" xfId="22" builtinId="11" customBuiltin="1"/>
    <cellStyle name="Total" xfId="6" builtinId="25" customBuiltin="1"/>
  </cellStyles>
  <dxfs count="38"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&quot;Rp&quot;#,##0"/>
      <fill>
        <patternFill patternType="none">
          <fgColor indexed="64"/>
          <bgColor indexed="65"/>
        </patternFill>
      </fill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numFmt numFmtId="166" formatCode="&quot;Rp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&quot;Rp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Pengeluaran" pivot="0" count="5" xr9:uid="{00000000-0011-0000-FFFF-FFFF00000000}">
      <tableStyleElement type="wholeTable" dxfId="37"/>
      <tableStyleElement type="headerRow" dxfId="36"/>
      <tableStyleElement type="totalRow" dxfId="35"/>
      <tableStyleElement type="firstRowStripe" dxfId="34"/>
      <tableStyleElement type="secondRowStripe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endapatan" displayName="Pendapatan" ref="B6:O10" totalsRowCount="1" headerRowBorderDxfId="32" headerRowCellStyle="Normal" dataCellStyle="Normal" totalsRowCellStyle="Normal">
  <autoFilter ref="B6:O9" xr:uid="{00000000-0009-0000-0100-000002000000}"/>
  <tableColumns count="14">
    <tableColumn id="1" xr3:uid="{00000000-0010-0000-0000-000001000000}" name="Kategori" totalsRowLabel="Total"/>
    <tableColumn id="2" xr3:uid="{00000000-0010-0000-0000-000002000000}" name="Jan" totalsRowFunction="sum" dataCellStyle="Jumlah"/>
    <tableColumn id="3" xr3:uid="{00000000-0010-0000-0000-000003000000}" name="Feb" totalsRowFunction="sum" dataCellStyle="Jumlah"/>
    <tableColumn id="4" xr3:uid="{00000000-0010-0000-0000-000004000000}" name="Maret" totalsRowFunction="sum" dataCellStyle="Jumlah"/>
    <tableColumn id="5" xr3:uid="{00000000-0010-0000-0000-000005000000}" name="April" totalsRowFunction="sum" dataCellStyle="Jumlah"/>
    <tableColumn id="6" xr3:uid="{00000000-0010-0000-0000-000006000000}" name="Mei" totalsRowFunction="sum" dataCellStyle="Jumlah"/>
    <tableColumn id="7" xr3:uid="{00000000-0010-0000-0000-000007000000}" name="Juni" totalsRowFunction="sum" dataCellStyle="Jumlah"/>
    <tableColumn id="8" xr3:uid="{00000000-0010-0000-0000-000008000000}" name="Juli" totalsRowFunction="sum" dataCellStyle="Jumlah"/>
    <tableColumn id="9" xr3:uid="{00000000-0010-0000-0000-000009000000}" name="Agu" totalsRowFunction="sum" dataCellStyle="Jumlah"/>
    <tableColumn id="10" xr3:uid="{00000000-0010-0000-0000-00000A000000}" name="Sep" totalsRowFunction="sum" dataCellStyle="Jumlah"/>
    <tableColumn id="11" xr3:uid="{00000000-0010-0000-0000-00000B000000}" name="Okt" totalsRowFunction="sum" dataCellStyle="Jumlah"/>
    <tableColumn id="12" xr3:uid="{00000000-0010-0000-0000-00000C000000}" name="Nov" totalsRowFunction="sum" dataCellStyle="Jumlah"/>
    <tableColumn id="13" xr3:uid="{00000000-0010-0000-0000-00000D000000}" name="Des" totalsRowFunction="sum" dataCellStyle="Jumlah"/>
    <tableColumn id="15" xr3:uid="{00000000-0010-0000-0000-00000F000000}" name="Tahun" totalsRowFunction="sum" totalsRowDxfId="31" dataCellStyle="Total">
      <calculatedColumnFormula>SUM(Pendapatan[[#This Row],[Jan]:[Des]])</calculatedColumnFormula>
    </tableColumn>
  </tableColumns>
  <tableStyleInfo name="Pengeluaran" showFirstColumn="0" showLastColumn="0" showRowStripes="1" showColumnStripes="1"/>
  <extLst>
    <ext xmlns:x14="http://schemas.microsoft.com/office/spreadsheetml/2009/9/main" uri="{504A1905-F514-4f6f-8877-14C23A59335A}">
      <x14:table altTextSummary="Masukkan Pendapatan setiap bulan dari berbagai sumber dalam tabel ini. Pendapatan tahunan akan dihitung secara otomati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engeluaran" displayName="Pengeluaran" ref="B3:P12" totalsRowCount="1" headerRowDxfId="30" headerRowBorderDxfId="29">
  <autoFilter ref="B3:P11" xr:uid="{00000000-0009-0000-0100-000001000000}"/>
  <tableColumns count="15">
    <tableColumn id="15" xr3:uid="{00000000-0010-0000-0100-00000F000000}" name="Kategori" totalsRowLabel="Total" dataDxfId="28" totalsRowDxfId="27"/>
    <tableColumn id="1" xr3:uid="{00000000-0010-0000-0100-000001000000}" name="Subkategori" dataDxfId="13"/>
    <tableColumn id="2" xr3:uid="{00000000-0010-0000-0100-000002000000}" name="Jan" totalsRowFunction="sum" dataDxfId="12" totalsRowDxfId="26" dataCellStyle="Jumlah"/>
    <tableColumn id="3" xr3:uid="{00000000-0010-0000-0100-000003000000}" name="Feb" totalsRowFunction="sum" dataDxfId="11" totalsRowDxfId="25" dataCellStyle="Jumlah"/>
    <tableColumn id="4" xr3:uid="{00000000-0010-0000-0100-000004000000}" name="Maret" totalsRowFunction="sum" dataDxfId="10" totalsRowDxfId="24" dataCellStyle="Jumlah"/>
    <tableColumn id="5" xr3:uid="{00000000-0010-0000-0100-000005000000}" name="April" totalsRowFunction="sum" dataDxfId="9" totalsRowDxfId="23" dataCellStyle="Jumlah"/>
    <tableColumn id="6" xr3:uid="{00000000-0010-0000-0100-000006000000}" name="Mei" totalsRowFunction="sum" dataDxfId="8" totalsRowDxfId="22" dataCellStyle="Jumlah"/>
    <tableColumn id="7" xr3:uid="{00000000-0010-0000-0100-000007000000}" name="Juni" totalsRowFunction="sum" dataDxfId="7" totalsRowDxfId="21" dataCellStyle="Jumlah"/>
    <tableColumn id="8" xr3:uid="{00000000-0010-0000-0100-000008000000}" name="Juli" totalsRowFunction="sum" dataDxfId="6" totalsRowDxfId="20" dataCellStyle="Jumlah"/>
    <tableColumn id="9" xr3:uid="{00000000-0010-0000-0100-000009000000}" name="Agu" totalsRowFunction="sum" dataDxfId="5" totalsRowDxfId="19" dataCellStyle="Jumlah"/>
    <tableColumn id="10" xr3:uid="{00000000-0010-0000-0100-00000A000000}" name="Sep" totalsRowFunction="sum" dataDxfId="4" totalsRowDxfId="18" dataCellStyle="Jumlah"/>
    <tableColumn id="11" xr3:uid="{00000000-0010-0000-0100-00000B000000}" name="Okt" totalsRowFunction="sum" dataDxfId="3" totalsRowDxfId="17" dataCellStyle="Jumlah"/>
    <tableColumn id="12" xr3:uid="{00000000-0010-0000-0100-00000C000000}" name="Nov" totalsRowFunction="sum" dataDxfId="2" totalsRowDxfId="16" dataCellStyle="Jumlah"/>
    <tableColumn id="13" xr3:uid="{00000000-0010-0000-0100-00000D000000}" name="Des" totalsRowFunction="sum" dataDxfId="1" totalsRowDxfId="15" dataCellStyle="Jumlah"/>
    <tableColumn id="14" xr3:uid="{00000000-0010-0000-0100-00000E000000}" name="Tahun" totalsRowFunction="sum" dataDxfId="0" totalsRowDxfId="14" dataCellStyle="Total"/>
  </tableColumns>
  <tableStyleInfo name="Pengeluaran" showFirstColumn="0" showLastColumn="0" showRowStripes="1" showColumnStripes="0"/>
  <extLst>
    <ext xmlns:x14="http://schemas.microsoft.com/office/spreadsheetml/2009/9/main" uri="{504A1905-F514-4f6f-8877-14C23A59335A}">
      <x14:table altTextSummary="Masukkan pengeluaran di setiap bulan dan kategori dalam tabel ini. Biaya tahunan akan dihitung secara otomatis"/>
    </ext>
  </extLst>
</table>
</file>

<file path=xl/theme/theme1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4.5703125" style="4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1" t="s">
        <v>0</v>
      </c>
      <c r="C1" s="2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5" customHeight="1" thickBot="1" x14ac:dyDescent="0.3">
      <c r="B2" s="5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2:15" ht="30" customHeight="1" thickBot="1" x14ac:dyDescent="0.3">
      <c r="B3" s="3" t="s">
        <v>1</v>
      </c>
      <c r="C3" s="8">
        <f>Pengeluaran[[#Totals],[Jan]]</f>
        <v>0</v>
      </c>
      <c r="D3" s="8">
        <f>Pengeluaran[[#Totals],[Feb]]</f>
        <v>0</v>
      </c>
      <c r="E3" s="8">
        <f>Pengeluaran[[#Totals],[Maret]]</f>
        <v>0</v>
      </c>
      <c r="F3" s="8">
        <f>Pengeluaran[[#Totals],[April]]</f>
        <v>0</v>
      </c>
      <c r="G3" s="8">
        <f>Pengeluaran[[#Totals],[Mei]]</f>
        <v>0</v>
      </c>
      <c r="H3" s="8">
        <f>Pengeluaran[[#Totals],[Juni]]</f>
        <v>0</v>
      </c>
      <c r="I3" s="8">
        <f>Pengeluaran[[#Totals],[Juli]]</f>
        <v>0</v>
      </c>
      <c r="J3" s="8">
        <f>Pengeluaran[[#Totals],[Agu]]</f>
        <v>0</v>
      </c>
      <c r="K3" s="8">
        <f>Pengeluaran[[#Totals],[Sep]]</f>
        <v>0</v>
      </c>
      <c r="L3" s="8">
        <f>Pengeluaran[[#Totals],[Okt]]</f>
        <v>0</v>
      </c>
      <c r="M3" s="8">
        <f>Pengeluaran[[#Totals],[Nov]]</f>
        <v>0</v>
      </c>
      <c r="N3" s="8">
        <f>Pengeluaran[[#Totals],[Des]]</f>
        <v>0</v>
      </c>
      <c r="O3" s="1">
        <f>SUM(C3:N3)</f>
        <v>0</v>
      </c>
    </row>
    <row r="4" spans="2:15" ht="30" customHeight="1" thickBot="1" x14ac:dyDescent="0.3">
      <c r="B4" s="4" t="s">
        <v>2</v>
      </c>
      <c r="C4" s="9">
        <f>SUM(Pendapatan[[#Totals],[Jan]]-C3)</f>
        <v>0</v>
      </c>
      <c r="D4" s="9">
        <f>SUM(Pendapatan[[#Totals],[Feb]]-D3)</f>
        <v>0</v>
      </c>
      <c r="E4" s="9">
        <f>SUM(Pendapatan[[#Totals],[Maret]]-E3)</f>
        <v>0</v>
      </c>
      <c r="F4" s="9">
        <f>SUM(Pendapatan[[#Totals],[April]]-F3)</f>
        <v>0</v>
      </c>
      <c r="G4" s="9">
        <f>SUM(Pendapatan[[#Totals],[Mei]]-G3)</f>
        <v>0</v>
      </c>
      <c r="H4" s="9">
        <f>SUM(Pendapatan[[#Totals],[Juni]]-H3)</f>
        <v>0</v>
      </c>
      <c r="I4" s="9">
        <f>SUM(Pendapatan[[#Totals],[Juli]]-I3)</f>
        <v>0</v>
      </c>
      <c r="J4" s="9">
        <f>SUM(Pendapatan[[#Totals],[Agu]]-J3)</f>
        <v>0</v>
      </c>
      <c r="K4" s="9">
        <f>SUM(Pendapatan[[#Totals],[Sep]]-K3)</f>
        <v>0</v>
      </c>
      <c r="L4" s="9">
        <f>SUM(Pendapatan[[#Totals],[Okt]]-L3)</f>
        <v>0</v>
      </c>
      <c r="M4" s="9">
        <f>SUM(Pendapatan[[#Totals],[Nov]]-M3)</f>
        <v>0</v>
      </c>
      <c r="N4" s="9">
        <f>SUM(Pendapatan[[#Totals],[Des]]-N3)</f>
        <v>0</v>
      </c>
      <c r="O4" s="9">
        <f>SUM(C4:N4)</f>
        <v>0</v>
      </c>
    </row>
    <row r="5" spans="2:15" ht="30" customHeight="1" thickBot="1" x14ac:dyDescent="0.3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30" customHeight="1" x14ac:dyDescent="0.25">
      <c r="B6" s="14" t="s">
        <v>4</v>
      </c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</row>
    <row r="7" spans="2:15" ht="30" customHeight="1" x14ac:dyDescent="0.25">
      <c r="B7" s="15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20">
        <f>SUM(Pendapatan[[#This Row],[Jan]:[Des]])</f>
        <v>0</v>
      </c>
    </row>
    <row r="8" spans="2:15" ht="30" customHeight="1" x14ac:dyDescent="0.25">
      <c r="B8" s="15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0">
        <f>SUM(Pendapatan[[#This Row],[Jan]:[Des]])</f>
        <v>0</v>
      </c>
    </row>
    <row r="9" spans="2:15" ht="30" customHeight="1" x14ac:dyDescent="0.25">
      <c r="B9" s="15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0">
        <f>SUM(Pendapatan[[#This Row],[Jan]:[Des]])</f>
        <v>0</v>
      </c>
    </row>
    <row r="10" spans="2:15" ht="30" customHeight="1" x14ac:dyDescent="0.25">
      <c r="B10" s="17" t="s">
        <v>8</v>
      </c>
      <c r="C10" s="18">
        <f>SUBTOTAL(109,Pendapatan[Jan])</f>
        <v>0</v>
      </c>
      <c r="D10" s="18">
        <f>SUBTOTAL(109,Pendapatan[Feb])</f>
        <v>0</v>
      </c>
      <c r="E10" s="18">
        <f>SUBTOTAL(109,Pendapatan[Maret])</f>
        <v>0</v>
      </c>
      <c r="F10" s="18">
        <f>SUBTOTAL(109,Pendapatan[April])</f>
        <v>0</v>
      </c>
      <c r="G10" s="18">
        <f>SUBTOTAL(109,Pendapatan[Mei])</f>
        <v>0</v>
      </c>
      <c r="H10" s="18">
        <f>SUBTOTAL(109,Pendapatan[Juni])</f>
        <v>0</v>
      </c>
      <c r="I10" s="18">
        <f>SUBTOTAL(109,Pendapatan[Juli])</f>
        <v>0</v>
      </c>
      <c r="J10" s="18">
        <f>SUBTOTAL(109,Pendapatan[Agu])</f>
        <v>0</v>
      </c>
      <c r="K10" s="18">
        <f>SUBTOTAL(109,Pendapatan[Sep])</f>
        <v>0</v>
      </c>
      <c r="L10" s="18">
        <f>SUBTOTAL(109,Pendapatan[Okt])</f>
        <v>0</v>
      </c>
      <c r="M10" s="18">
        <f>SUBTOTAL(109,Pendapatan[Nov])</f>
        <v>0</v>
      </c>
      <c r="N10" s="18">
        <f>SUBTOTAL(109,Pendapatan[Des])</f>
        <v>0</v>
      </c>
      <c r="O10" s="19">
        <f>SUBTOTAL(109,Pendapatan[Tahun])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Judul lembar kerja berada dalam sel ini" sqref="B1:C1" xr:uid="{00000000-0002-0000-0000-000000000000}"/>
    <dataValidation allowBlank="1" showInputMessage="1" showErrorMessage="1" prompt="Bulan berada dalam sel di sebelah kanan. Total pengeluaran dan Defisit atau surplus kas akan dihitung secara otomatis dalam sel C3 hingga O4 di bawah ini" sqref="B2" xr:uid="{00000000-0002-0000-0000-000001000000}"/>
    <dataValidation allowBlank="1" showInputMessage="1" showErrorMessage="1" prompt="Total pengeluaran akan dihitung secara otomatis dalam sel di sebelah kanan" sqref="B3" xr:uid="{00000000-0002-0000-0000-000002000000}"/>
    <dataValidation allowBlank="1" showInputMessage="1" showErrorMessage="1" prompt="Defisit atau surplus kas akan diperbarui secara otomatis dalam sel di sebelah kanan dengan pembaruan ikon yang sesuai" sqref="B4" xr:uid="{00000000-0002-0000-0000-000003000000}"/>
    <dataValidation allowBlank="1" showInputMessage="1" showErrorMessage="1" prompt="Masukkan detail Pendapatan dalam tabel di bawah ini" sqref="B5" xr:uid="{00000000-0002-0000-0000-000004000000}"/>
    <dataValidation allowBlank="1" showInputMessage="1" showErrorMessage="1" prompt="Buat Anggaran Pribadi Dasar di buku kerja ini. Total Pengeluaran Bulanan dan Tahunan akan diperbarui secara otomatis dalam lembar kerja ini. Masukkan detail dalam tabel Pendapatan" sqref="A1" xr:uid="{00000000-0002-0000-0000-000005000000}"/>
    <dataValidation allowBlank="1" showInputMessage="1" showErrorMessage="1" prompt="Masukkan Kategori dalam kolom di bawah judul ini. Gunakan filter judul untuk menemukan entri tertentu" sqref="B6" xr:uid="{00000000-0002-0000-0000-000006000000}"/>
    <dataValidation allowBlank="1" showInputMessage="1" showErrorMessage="1" prompt="Pendapatan tahunan akan dihitung secara otomatis dalam kolom di bawah judul ini" sqref="O6" xr:uid="{00000000-0002-0000-0000-000007000000}"/>
    <dataValidation allowBlank="1" showInputMessage="1" showErrorMessage="1" prompt="Masukkan pendapatan bulan ini dalam kolom di bawah judul ini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0.85546875" customWidth="1"/>
    <col min="3" max="3" width="21.71093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2" t="s">
        <v>0</v>
      </c>
      <c r="C1" s="2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30" customHeight="1" thickBot="1" x14ac:dyDescent="0.3"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30" customHeight="1" x14ac:dyDescent="0.25">
      <c r="B3" s="14" t="s">
        <v>4</v>
      </c>
      <c r="C3" s="14" t="s">
        <v>31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4" t="s">
        <v>18</v>
      </c>
      <c r="N3" s="14" t="s">
        <v>19</v>
      </c>
      <c r="O3" s="14" t="s">
        <v>20</v>
      </c>
      <c r="P3" s="14" t="s">
        <v>21</v>
      </c>
    </row>
    <row r="4" spans="2:16" ht="30" customHeight="1" x14ac:dyDescent="0.25">
      <c r="B4" s="13" t="s">
        <v>23</v>
      </c>
      <c r="C4" s="10" t="s">
        <v>32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>
        <f>SUM(Pengeluaran!$D4:$O4)</f>
        <v>0</v>
      </c>
    </row>
    <row r="5" spans="2:16" ht="30" customHeight="1" x14ac:dyDescent="0.25">
      <c r="B5" s="12" t="s">
        <v>24</v>
      </c>
      <c r="C5" s="10" t="s">
        <v>33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>
        <f>SUM(Pengeluaran!$D5:$O5)</f>
        <v>0</v>
      </c>
    </row>
    <row r="6" spans="2:16" ht="30" customHeight="1" x14ac:dyDescent="0.25">
      <c r="B6" s="13" t="s">
        <v>25</v>
      </c>
      <c r="C6" s="10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>
        <f>SUM(Pengeluaran!$D6:$O6)</f>
        <v>0</v>
      </c>
    </row>
    <row r="7" spans="2:16" ht="30" customHeight="1" x14ac:dyDescent="0.25">
      <c r="B7" s="12" t="s">
        <v>26</v>
      </c>
      <c r="C7" s="10" t="s">
        <v>35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>
        <f>SUM(Pengeluaran!$D7:$O7)</f>
        <v>0</v>
      </c>
    </row>
    <row r="8" spans="2:16" ht="30" customHeight="1" x14ac:dyDescent="0.25">
      <c r="B8" s="13" t="s">
        <v>27</v>
      </c>
      <c r="C8" s="10" t="s">
        <v>36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>
        <f>SUM(Pengeluaran!$D8:$O8)</f>
        <v>0</v>
      </c>
    </row>
    <row r="9" spans="2:16" ht="30" customHeight="1" x14ac:dyDescent="0.25">
      <c r="B9" s="12" t="s">
        <v>28</v>
      </c>
      <c r="C9" s="10" t="s">
        <v>37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>
        <f>SUM(Pengeluaran!$D9:$O9)</f>
        <v>0</v>
      </c>
    </row>
    <row r="10" spans="2:16" ht="30" customHeight="1" x14ac:dyDescent="0.25">
      <c r="B10" s="13" t="s">
        <v>29</v>
      </c>
      <c r="C10" s="10" t="s">
        <v>38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>
        <f>SUM(Pengeluaran!$D10:$O10)</f>
        <v>0</v>
      </c>
    </row>
    <row r="11" spans="2:16" ht="30" customHeight="1" x14ac:dyDescent="0.25">
      <c r="B11" s="12" t="s">
        <v>30</v>
      </c>
      <c r="C11" s="15" t="s">
        <v>39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f>SUM(Pengeluaran!$D11:$O11)</f>
        <v>0</v>
      </c>
    </row>
    <row r="12" spans="2:16" ht="30" customHeight="1" x14ac:dyDescent="0.25">
      <c r="B12" s="11" t="s">
        <v>8</v>
      </c>
      <c r="C12" s="17"/>
      <c r="D12" s="18">
        <f>SUBTOTAL(109,Pengeluaran[Jan])</f>
        <v>0</v>
      </c>
      <c r="E12" s="18">
        <f>SUBTOTAL(109,Pengeluaran[Feb])</f>
        <v>0</v>
      </c>
      <c r="F12" s="18">
        <f>SUBTOTAL(109,Pengeluaran[Maret])</f>
        <v>0</v>
      </c>
      <c r="G12" s="18">
        <f>SUBTOTAL(109,Pengeluaran[April])</f>
        <v>0</v>
      </c>
      <c r="H12" s="18">
        <f>SUBTOTAL(109,Pengeluaran[Mei])</f>
        <v>0</v>
      </c>
      <c r="I12" s="18">
        <f>SUBTOTAL(109,Pengeluaran[Juni])</f>
        <v>0</v>
      </c>
      <c r="J12" s="18">
        <f>SUBTOTAL(109,Pengeluaran[Juli])</f>
        <v>0</v>
      </c>
      <c r="K12" s="18">
        <f>SUBTOTAL(109,Pengeluaran[Agu])</f>
        <v>0</v>
      </c>
      <c r="L12" s="18">
        <f>SUBTOTAL(109,Pengeluaran[Sep])</f>
        <v>0</v>
      </c>
      <c r="M12" s="18">
        <f>SUBTOTAL(109,Pengeluaran[Okt])</f>
        <v>0</v>
      </c>
      <c r="N12" s="18">
        <f>SUBTOTAL(109,Pengeluaran[Nov])</f>
        <v>0</v>
      </c>
      <c r="O12" s="18">
        <f>SUBTOTAL(109,Pengeluaran[Des])</f>
        <v>0</v>
      </c>
      <c r="P12" s="18">
        <f>SUBTOTAL(109,Pengeluaran[Tahun])</f>
        <v>0</v>
      </c>
    </row>
  </sheetData>
  <mergeCells count="1">
    <mergeCell ref="B1:C1"/>
  </mergeCells>
  <dataValidations count="8">
    <dataValidation allowBlank="1" showInputMessage="1" showErrorMessage="1" prompt="Judul lembar kerja berada dalam sel ini" sqref="B1:C1" xr:uid="{00000000-0002-0000-0100-000000000000}"/>
    <dataValidation allowBlank="1" showInputMessage="1" showErrorMessage="1" prompt="Masukkan pengeluaran dalam tabel di bawah ini" sqref="B2" xr:uid="{00000000-0002-0000-0100-000001000000}"/>
    <dataValidation allowBlank="1" showInputMessage="1" showErrorMessage="1" prompt="Masukkan Subkategori dalam kolom di bawah judul ini" sqref="C3" xr:uid="{00000000-0002-0000-0100-000002000000}"/>
    <dataValidation allowBlank="1" showInputMessage="1" showErrorMessage="1" prompt="Masukkan pengeluaran bulan ini dalam kolom di bawah judul ini" sqref="D3:O3" xr:uid="{00000000-0002-0000-0100-000003000000}"/>
    <dataValidation allowBlank="1" showInputMessage="1" showErrorMessage="1" prompt="Pengeluaran tahunan akan dihitung secara otomatis dalam kolom di bawah judul ini" sqref="P3" xr:uid="{00000000-0002-0000-0100-000004000000}"/>
    <dataValidation allowBlank="1" showInputMessage="1" showErrorMessage="1" prompt="Masukkan pengeluaran bulanan dalam tabel Pengeluaran di lembar kerja ini. Pengeluaran tahunan akan dihitung secara otomatis" sqref="A1" xr:uid="{00000000-0002-0000-0100-000005000000}"/>
    <dataValidation type="list" errorStyle="warning" allowBlank="1" showInputMessage="1" showErrorMessage="1" error="Pilih Kategori dari daftar. Pilih BATAL, tekan ALT+PANAH BAWAH untuk menampilkan opsi, lalu PANAH BAWAH dan ENTER untuk memilih" sqref="B4:B11" xr:uid="{00000000-0002-0000-0100-000006000000}">
      <formula1>"Rumah,Harian,Transportasi,Hiburan,Kesehatan,Liburan,Rekreasi,Iuran/Langganan,Pribadi,Utang,Pembayaran lain-lain"</formula1>
    </dataValidation>
    <dataValidation allowBlank="1" showInputMessage="1" showErrorMessage="1" prompt="Pilih Kategori dalam kolom di bawah judul ini. Tekan ALT+PANAH BAWAH untuk membuka daftar menurun, lalu tekan ENTER untuk memilih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TM16400272</ap:Template>
  <ap:ScaleCrop>false</ap:ScaleCrop>
  <ap:HeadingPairs>
    <vt:vector baseType="variant" size="4">
      <vt:variant>
        <vt:lpstr>Lembar kerja</vt:lpstr>
      </vt:variant>
      <vt:variant>
        <vt:i4>2</vt:i4>
      </vt:variant>
      <vt:variant>
        <vt:lpstr>Rentang Bernama</vt:lpstr>
      </vt:variant>
      <vt:variant>
        <vt:i4>5</vt:i4>
      </vt:variant>
    </vt:vector>
  </ap:HeadingPairs>
  <ap:TitlesOfParts>
    <vt:vector baseType="lpstr" size="7">
      <vt:lpstr>Ringkasan</vt:lpstr>
      <vt:lpstr>Pengeluaran</vt:lpstr>
      <vt:lpstr>BagianJudulBaris1..O4</vt:lpstr>
      <vt:lpstr>Judul1</vt:lpstr>
      <vt:lpstr>Judul2</vt:lpstr>
      <vt:lpstr>Pengeluaran!Print_Titles</vt:lpstr>
      <vt:lpstr>Ringkasan!Print_Titles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2018-09-20T01:58:45Z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