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calcChain.xml" ContentType="application/vnd.openxmlformats-officedocument.spreadsheetml.calcChain+xml"/>
  <Override PartName="/xl/worksheets/sheet31.xml" ContentType="application/vnd.openxmlformats-officedocument.spreadsheetml.worksheet+xml"/>
  <Override PartName="/xl/tables/table3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0537BE8B-1BB5-4AE6-9FDC-8E6C059A79C0}" xr6:coauthVersionLast="31" xr6:coauthVersionMax="34" xr10:uidLastSave="{00000000-0000-0000-0000-000000000000}"/>
  <bookViews>
    <workbookView xWindow="930" yWindow="0" windowWidth="20490" windowHeight="6930" xr2:uid="{00000000-000D-0000-FFFF-FFFF00000000}"/>
  </bookViews>
  <sheets>
    <sheet name="Arus Kas" sheetId="1" r:id="rId1"/>
    <sheet name="Pendapatan Bulanan" sheetId="3" r:id="rId2"/>
    <sheet name="Pengeluaran Bulanan" sheetId="4" r:id="rId3"/>
    <sheet name="DATA BAGAN" sheetId="2" state="hidden" r:id="rId4"/>
  </sheets>
  <definedNames>
    <definedName name="Bulan">'Arus Kas'!$B$3</definedName>
    <definedName name="JudulAnggaran">'Arus Kas'!$B$2</definedName>
    <definedName name="Nama">'Arus Kas'!$B$1</definedName>
    <definedName name="_xlnm.Print_Titles" localSheetId="0">'Arus Kas'!$6:$6</definedName>
    <definedName name="_xlnm.Print_Titles" localSheetId="1">'Pendapatan Bulanan'!$5:$5</definedName>
    <definedName name="_xlnm.Print_Titles" localSheetId="2">'Pengeluaran Bulanan'!$5:$5</definedName>
    <definedName name="Tahun">'Arus Kas'!$B$4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3"/>
  <c r="B1" i="3"/>
  <c r="E8" i="3" l="1"/>
  <c r="E7" i="3"/>
  <c r="E6" i="3"/>
  <c r="C9" i="3" l="1"/>
  <c r="D9" i="3"/>
  <c r="B1" i="4" l="1"/>
  <c r="D26" i="4" l="1"/>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3" i="1"/>
  <c r="B4" i="1"/>
  <c r="B4" i="3" l="1"/>
  <c r="B4" i="4"/>
  <c r="B3" i="3"/>
  <c r="B3" i="4"/>
  <c r="C9" i="1"/>
  <c r="C4" i="2" s="1"/>
  <c r="D9" i="1"/>
  <c r="D4" i="2" s="1"/>
  <c r="E9" i="1"/>
</calcChain>
</file>

<file path=xl/sharedStrings.xml><?xml version="1.0" encoding="utf-8"?>
<sst xmlns="http://schemas.openxmlformats.org/spreadsheetml/2006/main" count="49" uniqueCount="37">
  <si>
    <t>Nama</t>
  </si>
  <si>
    <t>Anggaran Keluarga</t>
  </si>
  <si>
    <t>Catatan: Tabel arus kas dihitung secara otomatis berdasarkan masukan dari tabel Pendapatan Bulanan dan Pengeluaran Bulanan</t>
  </si>
  <si>
    <t>Arus Kas</t>
  </si>
  <si>
    <t>Total Pendapatan</t>
  </si>
  <si>
    <t>Total Pengeluaran</t>
  </si>
  <si>
    <t>Total Kas</t>
  </si>
  <si>
    <t>Perkiraan</t>
  </si>
  <si>
    <t>Aktual</t>
  </si>
  <si>
    <t>Selisih</t>
  </si>
  <si>
    <t>Pendapatan Bulanan</t>
  </si>
  <si>
    <t>Pendapatan 1</t>
  </si>
  <si>
    <t>Pendapatan 2</t>
  </si>
  <si>
    <t>Pendapatan Lainnya</t>
  </si>
  <si>
    <t>Pengeluaran Bulanan</t>
  </si>
  <si>
    <t>Perumahan</t>
  </si>
  <si>
    <t>Bahan Makanan</t>
  </si>
  <si>
    <t>Telepon</t>
  </si>
  <si>
    <t>Listrik / Gas</t>
  </si>
  <si>
    <t>Air / Saluran Pembuangan / Sampah</t>
  </si>
  <si>
    <t>TV Kabel</t>
  </si>
  <si>
    <t>Internet</t>
  </si>
  <si>
    <t>Pemeliharaan / Perbaikan</t>
  </si>
  <si>
    <t>Penitipan Anak</t>
  </si>
  <si>
    <t>Biaya Pendidikan</t>
  </si>
  <si>
    <t>Binatang Peliharaan</t>
  </si>
  <si>
    <t>Transportasi</t>
  </si>
  <si>
    <t>Perawatan Pribadi</t>
  </si>
  <si>
    <t>Asuransi</t>
  </si>
  <si>
    <t>Kartu Kredit</t>
  </si>
  <si>
    <t>Pinjaman</t>
  </si>
  <si>
    <t>Pajak</t>
  </si>
  <si>
    <t>Hadiah / Amal</t>
  </si>
  <si>
    <t>Tabungan</t>
  </si>
  <si>
    <t>Lainnya</t>
  </si>
  <si>
    <t>Total</t>
  </si>
  <si>
    <t>DATA BAGAN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</si>
</sst>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quot;Rp&quot;* #,##0_-;\-&quot;Rp&quot;* #,##0_-;_-&quot;Rp&quot;* &quot;-&quot;_-;_-@_-"/>
    <numFmt numFmtId="165" formatCode="_-&quot;Rp&quot;* #,##0.00_-;\-&quot;Rp&quot;* #,##0.00_-;_-&quot;Rp&quot;*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6"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4" fillId="0" borderId="0" xfId="2" applyBorder="1"/>
    <xf numFmtId="0" fontId="0" fillId="0" borderId="0" xfId="8" applyFont="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21">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0"/>
      <tableStyleElement type="headerRow" dxfId="19"/>
      <tableStyleElement type="totalRow" dxfId="18"/>
    </tableStyle>
    <tableStyle name="Family budget monthly expense" pivot="0" count="3" xr9:uid="{00000000-0011-0000-FFFF-FFFF01000000}">
      <tableStyleElement type="wholeTable" dxfId="17"/>
      <tableStyleElement type="headerRow" dxfId="16"/>
      <tableStyleElement type="totalRow" dxfId="15"/>
    </tableStyle>
    <tableStyle name="Family budget monthly income" pivot="0" count="3" xr9:uid="{00000000-0011-0000-FFFF-FFFF02000000}">
      <tableStyleElement type="wholeTable" dxfId="14"/>
      <tableStyleElement type="headerRow" dxfId="13"/>
      <tableStyleElement type="total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'DATA BAGAN'!$C$3</c:f>
              <c:strCache>
                <c:ptCount val="1"/>
                <c:pt idx="0">
                  <c:v>Perkiraan</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'DATA BAGAN'!$B$4:$B$6</c:f>
              <c:strCache>
                <c:ptCount val="3"/>
                <c:pt idx="0">
                  <c:v>Arus Kas</c:v>
                </c:pt>
                <c:pt idx="1">
                  <c:v>Pendapatan Bulanan</c:v>
                </c:pt>
                <c:pt idx="2">
                  <c:v>Pengeluaran Bulanan</c:v>
                </c:pt>
              </c:strCache>
            </c:strRef>
          </c:cat>
          <c:val>
            <c:numRef>
              <c:f>'DATA BAGAN'!$C$4:$C$6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'DATA BAGAN'!$D$3</c:f>
              <c:strCache>
                <c:ptCount val="1"/>
                <c:pt idx="0">
                  <c:v>Aktual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'DATA BAGAN'!$B$4:$B$6</c:f>
              <c:strCache>
                <c:ptCount val="3"/>
                <c:pt idx="0">
                  <c:v>Arus Kas</c:v>
                </c:pt>
                <c:pt idx="1">
                  <c:v>Pendapatan Bulanan</c:v>
                </c:pt>
                <c:pt idx="2">
                  <c:v>Pengeluaran Bulanan</c:v>
                </c:pt>
              </c:strCache>
            </c:strRef>
          </c:cat>
          <c:val>
            <c:numRef>
              <c:f>'DATA BAGAN'!$D$4:$D$6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Rp&quot;#,##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0</xdr:colOff>
      <xdr:row>4</xdr:row>
      <xdr:rowOff>2599592</xdr:rowOff>
    </xdr:to>
    <xdr:graphicFrame macro="">
      <xdr:nvGraphicFramePr>
        <xdr:cNvPr id="3" name="Bagan Anggaran"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rusKas" displayName="ArusKas" ref="B6:E9" totalsRowCount="1">
  <autoFilter ref="B6:E8" xr:uid="{00000000-0009-0000-0100-000001000000}"/>
  <tableColumns count="4">
    <tableColumn id="1" xr3:uid="{00000000-0010-0000-0000-000001000000}" name="Arus Kas" totalsRowLabel="Total Kas" totalsRowDxfId="11"/>
    <tableColumn id="3" xr3:uid="{00000000-0010-0000-0000-000003000000}" name="Perkiraan" totalsRowFunction="custom" totalsRowDxfId="10">
      <totalsRowFormula>C7-C8</totalsRowFormula>
    </tableColumn>
    <tableColumn id="4" xr3:uid="{00000000-0010-0000-0000-000004000000}" name="Aktual" totalsRowFunction="custom" totalsRowDxfId="9">
      <totalsRowFormula>D7-D8</totalsRowFormula>
    </tableColumn>
    <tableColumn id="5" xr3:uid="{00000000-0010-0000-0000-000005000000}" name="Selisih" totalsRowFunction="sum" totalsRowDxfId="8">
      <calculatedColumnFormula>Pendapatan[[#Totals],[Selisih]]</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Pendapatan" displayName="Pendapatan" ref="B5:E9" totalsRowCount="1">
  <autoFilter ref="B5:E8" xr:uid="{00000000-0009-0000-0100-000005000000}"/>
  <tableColumns count="4">
    <tableColumn id="1" xr3:uid="{00000000-0010-0000-0100-000001000000}" name="Pendapatan Bulanan" totalsRowLabel="Total Pendapatan" totalsRowDxfId="7" dataCellStyle="Table Details"/>
    <tableColumn id="3" xr3:uid="{00000000-0010-0000-0100-000003000000}" name="Perkiraan" totalsRowFunction="sum" totalsRowDxfId="6" dataCellStyle="Amounts"/>
    <tableColumn id="4" xr3:uid="{00000000-0010-0000-0100-000004000000}" name="Aktual" totalsRowFunction="sum" totalsRowDxfId="5" dataCellStyle="Amounts"/>
    <tableColumn id="5" xr3:uid="{00000000-0010-0000-0100-000005000000}" name="Selisih" totalsRowFunction="sum" totalsRowDxfId="4" dataCellStyle="Variance">
      <calculatedColumnFormula>Pendapatan[[#This Row],[Aktual]]-Pendapatan[[#This Row],[Perkiraan]]</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Pengeluaran" displayName="Pengeluaran" ref="B5:E26" totalsRowCount="1">
  <autoFilter ref="B5:E25" xr:uid="{00000000-0009-0000-0100-000009000000}"/>
  <tableColumns count="4">
    <tableColumn id="1" xr3:uid="{00000000-0010-0000-0200-000001000000}" name="Pengeluaran Bulanan" totalsRowLabel="Total" totalsRowDxfId="3" dataCellStyle="Table Details"/>
    <tableColumn id="3" xr3:uid="{00000000-0010-0000-0200-000003000000}" name="Perkiraan" totalsRowFunction="sum" totalsRowDxfId="2" dataCellStyle="Amounts"/>
    <tableColumn id="4" xr3:uid="{00000000-0010-0000-0200-000004000000}" name="Aktual" totalsRowFunction="sum" totalsRowDxfId="1" dataCellStyle="Amounts"/>
    <tableColumn id="5" xr3:uid="{00000000-0010-0000-0200-000005000000}" name="Selisih" totalsRowFunction="sum" totalsRowDxfId="0" dataCellStyle="Variance">
      <calculatedColumnFormula>Pengeluaran[[#This Row],[Perkiraan]]-Pengeluaran[[#This Row],[Aktual]]</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August</v>
      </c>
      <c r="C3" s="2"/>
    </row>
    <row r="4" spans="2:5" ht="26.25" x14ac:dyDescent="0.3">
      <c r="B4" s="7">
        <f ca="1">YEAR(TODAY())</f>
        <v>2018</v>
      </c>
      <c r="C4" s="2"/>
    </row>
    <row r="5" spans="2:5" ht="219.75" customHeight="1" x14ac:dyDescent="0.3">
      <c r="B5" s="6" t="s">
        <v>2</v>
      </c>
      <c r="C5" s="22"/>
      <c r="D5" s="22"/>
      <c r="E5" s="22"/>
    </row>
    <row r="6" spans="2:5" ht="45" customHeight="1" x14ac:dyDescent="0.5">
      <c r="B6" s="20" t="s">
        <v>3</v>
      </c>
      <c r="C6" s="9" t="s">
        <v>7</v>
      </c>
      <c r="D6" s="9" t="s">
        <v>8</v>
      </c>
      <c r="E6" s="9" t="s">
        <v>9</v>
      </c>
    </row>
    <row r="7" spans="2:5" ht="17.25" customHeight="1" x14ac:dyDescent="0.3">
      <c r="B7" s="17" t="s">
        <v>4</v>
      </c>
      <c r="C7" s="18">
        <f>Pendapatan[[#Totals],[Perkiraan]]</f>
        <v>5700</v>
      </c>
      <c r="D7" s="18">
        <f>Pendapatan[[#Totals],[Aktual]]</f>
        <v>5500</v>
      </c>
      <c r="E7" s="19">
        <f>Pendapatan[[#Totals],[Selisih]]</f>
        <v>-200</v>
      </c>
    </row>
    <row r="8" spans="2:5" ht="17.25" customHeight="1" x14ac:dyDescent="0.3">
      <c r="B8" s="17" t="s">
        <v>5</v>
      </c>
      <c r="C8" s="18">
        <f>Pengeluaran[[#Totals],[Perkiraan]]</f>
        <v>3603</v>
      </c>
      <c r="D8" s="18">
        <f>Pengeluaran[[#Totals],[Aktual]]</f>
        <v>3655</v>
      </c>
      <c r="E8" s="19">
        <f>Pengeluaran[[#Totals],[Selisih]]</f>
        <v>-52</v>
      </c>
    </row>
    <row r="9" spans="2:5" ht="17.25" customHeight="1" x14ac:dyDescent="0.3">
      <c r="B9" s="9" t="s">
        <v>6</v>
      </c>
      <c r="C9" s="8">
        <f>C7-C8</f>
        <v>2097</v>
      </c>
      <c r="D9" s="8">
        <f>D7-D8</f>
        <v>1845</v>
      </c>
      <c r="E9" s="8">
        <f>SUBTOTAL(109,ArusKas[Selisih])</f>
        <v>-252</v>
      </c>
    </row>
  </sheetData>
  <dataValidations count="10">
    <dataValidation allowBlank="1" showInputMessage="1" showErrorMessage="1" prompt="Buat Anggaran Keluarga dalam buku kerja ini. Bagan dan tabel Arus Kas dalam lembar kerja ini diperbarui secara otomatis berdasarkan Pendapatan dan Pengeluaran Bulanan yang dimasukkan dalam lembar kerja lain" sqref="A1" xr:uid="{00000000-0002-0000-0000-000000000000}"/>
    <dataValidation allowBlank="1" showInputMessage="1" showErrorMessage="1" prompt="Masukkan nama untuk anggaran dalam sel ini" sqref="B1" xr:uid="{00000000-0002-0000-0000-000001000000}"/>
    <dataValidation allowBlank="1" showInputMessage="1" showErrorMessage="1" prompt="Masukkan bulan dalam sel ini dan tahun dalam sel di bawah ini" sqref="B3" xr:uid="{00000000-0002-0000-0000-000002000000}"/>
    <dataValidation allowBlank="1" showInputMessage="1" showErrorMessage="1" prompt="Masukkan tahun dalam sel ini" sqref="B4" xr:uid="{00000000-0002-0000-0000-000003000000}"/>
    <dataValidation allowBlank="1" showInputMessage="1" showErrorMessage="1" prompt="Item Total Pendapatan dan Total Pengeluaran diperbarui secara otomatis dalam kolom di bawah judul ini berdasarkan input dalam tabel Pendapatan dan Pengeluaran" sqref="B6" xr:uid="{00000000-0002-0000-0000-000004000000}"/>
    <dataValidation allowBlank="1" showInputMessage="1" showErrorMessage="1" prompt="Pendapatan dan Pengeluaran Aktual diperbarui secara otomatis dalam kolom di bawah judul ini" sqref="D6" xr:uid="{00000000-0002-0000-0000-000005000000}"/>
    <dataValidation allowBlank="1" showInputMessage="1" showErrorMessage="1" prompt="Jumlah dan ikon Selisih diperbarui secara otomatis dalam kolom di bawah judul ini" sqref="E6" xr:uid="{00000000-0002-0000-0000-000006000000}"/>
    <dataValidation allowBlank="1" showInputMessage="1" showErrorMessage="1" prompt="Bagan menunjukkan perbandingan Perkiraan Arus Kas dan Arus Kas Aktual, Pendapatan Bulanan, serta Pengeluaran Bulanan" sqref="B5" xr:uid="{00000000-0002-0000-0000-000007000000}"/>
    <dataValidation allowBlank="1" showInputMessage="1" showErrorMessage="1" prompt="Judul lembar kerja berada dalam sel ini, dan Bagan serta Tips dalam sel B5. Masukkan bulan dalam sel di bawah ini" sqref="B2" xr:uid="{00000000-0002-0000-0000-000008000000}"/>
    <dataValidation allowBlank="1" showInputMessage="1" showErrorMessage="1" prompt="Perkiraan Pendapatan dan Pengeluaran diperbarui secara otomatis dalam kolom di bawah judul ini"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Nama</f>
        <v>Nama</v>
      </c>
      <c r="C1" s="2"/>
    </row>
    <row r="2" spans="2:5" ht="46.5" customHeight="1" x14ac:dyDescent="0.3">
      <c r="B2" s="4" t="str">
        <f>JudulAnggaran</f>
        <v>Anggaran Keluarga</v>
      </c>
      <c r="C2" s="25"/>
    </row>
    <row r="3" spans="2:5" ht="27" thickBot="1" x14ac:dyDescent="0.45">
      <c r="B3" s="12" t="str">
        <f ca="1">Bulan</f>
        <v>August</v>
      </c>
      <c r="C3" s="2"/>
    </row>
    <row r="4" spans="2:5" ht="26.25" x14ac:dyDescent="0.3">
      <c r="B4" s="7">
        <f ca="1">Tahun</f>
        <v>2018</v>
      </c>
      <c r="C4" s="2"/>
    </row>
    <row r="5" spans="2:5" ht="45" customHeight="1" x14ac:dyDescent="0.5">
      <c r="B5" s="13" t="s">
        <v>10</v>
      </c>
      <c r="C5" t="s">
        <v>7</v>
      </c>
      <c r="D5" t="s">
        <v>8</v>
      </c>
      <c r="E5" t="s">
        <v>9</v>
      </c>
    </row>
    <row r="6" spans="2:5" ht="17.25" customHeight="1" x14ac:dyDescent="0.3">
      <c r="B6" s="21" t="s">
        <v>11</v>
      </c>
      <c r="C6" s="15">
        <v>4000</v>
      </c>
      <c r="D6" s="15">
        <v>4000</v>
      </c>
      <c r="E6" s="16">
        <f>Pendapatan[[#This Row],[Aktual]]-Pendapatan[[#This Row],[Perkiraan]]</f>
        <v>0</v>
      </c>
    </row>
    <row r="7" spans="2:5" ht="17.25" customHeight="1" x14ac:dyDescent="0.3">
      <c r="B7" s="21" t="s">
        <v>12</v>
      </c>
      <c r="C7" s="15">
        <v>1400</v>
      </c>
      <c r="D7" s="15">
        <v>1500</v>
      </c>
      <c r="E7" s="16">
        <f>Pendapatan[[#This Row],[Aktual]]-Pendapatan[[#This Row],[Perkiraan]]</f>
        <v>100</v>
      </c>
    </row>
    <row r="8" spans="2:5" ht="17.25" customHeight="1" x14ac:dyDescent="0.3">
      <c r="B8" s="14" t="s">
        <v>13</v>
      </c>
      <c r="C8" s="15">
        <v>300</v>
      </c>
      <c r="D8" s="15">
        <v>0</v>
      </c>
      <c r="E8" s="16">
        <f>Pendapatan[[#This Row],[Aktual]]-Pendapatan[[#This Row],[Perkiraan]]</f>
        <v>-300</v>
      </c>
    </row>
    <row r="9" spans="2:5" ht="17.25" customHeight="1" x14ac:dyDescent="0.3">
      <c r="B9" s="23" t="s">
        <v>4</v>
      </c>
      <c r="C9" s="24">
        <f>SUBTOTAL(109,Pendapatan[Perkiraan])</f>
        <v>5700</v>
      </c>
      <c r="D9" s="24">
        <f>SUBTOTAL(109,Pendapatan[Aktual])</f>
        <v>5500</v>
      </c>
      <c r="E9" s="24">
        <f>SUBTOTAL(109,Pendapatan[Selisih])</f>
        <v>-200</v>
      </c>
    </row>
  </sheetData>
  <dataValidations count="9">
    <dataValidation allowBlank="1" showInputMessage="1" showErrorMessage="1" prompt="Selisih dihitung secara otomatis, dan ikon diperbarui dalam kolom di bawah judul ini" sqref="E5" xr:uid="{00000000-0002-0000-0100-000000000000}"/>
    <dataValidation allowBlank="1" showInputMessage="1" showErrorMessage="1" prompt="Masukkan pendapatan Aktual dalam kolom di bawah judul ini" sqref="D5" xr:uid="{00000000-0002-0000-0100-000001000000}"/>
    <dataValidation allowBlank="1" showInputMessage="1" showErrorMessage="1" prompt="Masukkan Perkiraan pendapatan dalam kolom di bawah judul ini" sqref="C5" xr:uid="{00000000-0002-0000-0100-000002000000}"/>
    <dataValidation allowBlank="1" showInputMessage="1" showErrorMessage="1" prompt="Masukkan item Pendapatan Bulanan dalam kolom di bawah judul ini. Gunakan filter judul untuk menemukan entri tertentu" sqref="B5" xr:uid="{00000000-0002-0000-0100-000003000000}"/>
    <dataValidation allowBlank="1" showInputMessage="1" showErrorMessage="1" prompt="Tahun diperbarui secara otomatis berdasarkan tahun yang dimasukkan di sel B4 dalam lembar kerja Arus Kas. Masukkan detail pendapatan dalam tabel di bawah ini" sqref="B4" xr:uid="{00000000-0002-0000-0100-000004000000}"/>
    <dataValidation allowBlank="1" showInputMessage="1" showErrorMessage="1" prompt="Bulan diperbarui secara otomatis berdasarkan bulan yang dimasukkan dalam sel B3 di lembar kerja Arus Kas" sqref="B3" xr:uid="{00000000-0002-0000-0100-000005000000}"/>
    <dataValidation allowBlank="1" showInputMessage="1" showErrorMessage="1" prompt="Nama diperbarui secara otomatis berdasarkan Nama yang dimasukkan dalam sel B1 di lembar kerja Arus Kas" sqref="B1" xr:uid="{00000000-0002-0000-0100-000006000000}"/>
    <dataValidation allowBlank="1" showInputMessage="1" showErrorMessage="1" prompt="Masukkan detail dalam tabel Pendapatan di lembar kerja ini untuk mencatat Perkiraan Pendapatan bulanan dan Pendapatan Aktual" sqref="A1" xr:uid="{00000000-0002-0000-0100-000007000000}"/>
    <dataValidation allowBlank="1" showInputMessage="1" showErrorMessage="1" prompt="Judul diperbarui secara otomatis berdasarkan judul yang dimasukkan dalam sel B2 di lembar kerja Arus Kas"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Nama</f>
        <v>Nama</v>
      </c>
      <c r="C1" s="2"/>
    </row>
    <row r="2" spans="2:5" ht="46.5" customHeight="1" x14ac:dyDescent="0.3">
      <c r="B2" s="4" t="str">
        <f>JudulAnggaran</f>
        <v>Anggaran Keluarga</v>
      </c>
      <c r="C2" s="2"/>
    </row>
    <row r="3" spans="2:5" ht="27" thickBot="1" x14ac:dyDescent="0.45">
      <c r="B3" s="12" t="str">
        <f ca="1">Bulan</f>
        <v>August</v>
      </c>
      <c r="C3" s="2"/>
    </row>
    <row r="4" spans="2:5" ht="26.25" x14ac:dyDescent="0.3">
      <c r="B4" s="7">
        <f ca="1">Tahun</f>
        <v>2018</v>
      </c>
      <c r="C4" s="2"/>
    </row>
    <row r="5" spans="2:5" ht="45" customHeight="1" x14ac:dyDescent="0.5">
      <c r="B5" s="10" t="s">
        <v>14</v>
      </c>
      <c r="C5" t="s">
        <v>7</v>
      </c>
      <c r="D5" t="s">
        <v>8</v>
      </c>
      <c r="E5" t="s">
        <v>9</v>
      </c>
    </row>
    <row r="6" spans="2:5" ht="17.25" customHeight="1" x14ac:dyDescent="0.3">
      <c r="B6" s="14" t="s">
        <v>15</v>
      </c>
      <c r="C6" s="15">
        <v>1500</v>
      </c>
      <c r="D6" s="15">
        <v>1500</v>
      </c>
      <c r="E6" s="16">
        <f>Pengeluaran[[#This Row],[Perkiraan]]-Pengeluaran[[#This Row],[Aktual]]</f>
        <v>0</v>
      </c>
    </row>
    <row r="7" spans="2:5" ht="17.25" customHeight="1" x14ac:dyDescent="0.3">
      <c r="B7" s="14" t="s">
        <v>16</v>
      </c>
      <c r="C7" s="15">
        <v>250</v>
      </c>
      <c r="D7" s="15">
        <v>280</v>
      </c>
      <c r="E7" s="16">
        <f>Pengeluaran[[#This Row],[Perkiraan]]-Pengeluaran[[#This Row],[Aktual]]</f>
        <v>-30</v>
      </c>
    </row>
    <row r="8" spans="2:5" ht="17.25" customHeight="1" x14ac:dyDescent="0.3">
      <c r="B8" s="14" t="s">
        <v>17</v>
      </c>
      <c r="C8" s="15">
        <v>38</v>
      </c>
      <c r="D8" s="15">
        <v>38</v>
      </c>
      <c r="E8" s="16">
        <f>Pengeluaran[[#This Row],[Perkiraan]]-Pengeluaran[[#This Row],[Aktual]]</f>
        <v>0</v>
      </c>
    </row>
    <row r="9" spans="2:5" ht="17.25" customHeight="1" x14ac:dyDescent="0.3">
      <c r="B9" s="14" t="s">
        <v>18</v>
      </c>
      <c r="C9" s="15">
        <v>65</v>
      </c>
      <c r="D9" s="15">
        <v>78</v>
      </c>
      <c r="E9" s="16">
        <f>Pengeluaran[[#This Row],[Perkiraan]]-Pengeluaran[[#This Row],[Aktual]]</f>
        <v>-13</v>
      </c>
    </row>
    <row r="10" spans="2:5" ht="17.25" customHeight="1" x14ac:dyDescent="0.3">
      <c r="B10" s="14" t="s">
        <v>19</v>
      </c>
      <c r="C10" s="15">
        <v>25</v>
      </c>
      <c r="D10" s="15">
        <v>21</v>
      </c>
      <c r="E10" s="16">
        <f>Pengeluaran[[#This Row],[Perkiraan]]-Pengeluaran[[#This Row],[Aktual]]</f>
        <v>4</v>
      </c>
    </row>
    <row r="11" spans="2:5" ht="17.25" customHeight="1" x14ac:dyDescent="0.3">
      <c r="B11" s="14" t="s">
        <v>20</v>
      </c>
      <c r="C11" s="15">
        <v>75</v>
      </c>
      <c r="D11" s="15">
        <v>83</v>
      </c>
      <c r="E11" s="16">
        <f>Pengeluaran[[#This Row],[Perkiraan]]-Pengeluaran[[#This Row],[Aktual]]</f>
        <v>-8</v>
      </c>
    </row>
    <row r="12" spans="2:5" ht="17.25" customHeight="1" x14ac:dyDescent="0.3">
      <c r="B12" s="14" t="s">
        <v>21</v>
      </c>
      <c r="C12" s="15">
        <v>60</v>
      </c>
      <c r="D12" s="15">
        <v>60</v>
      </c>
      <c r="E12" s="16">
        <f>Pengeluaran[[#This Row],[Perkiraan]]-Pengeluaran[[#This Row],[Aktual]]</f>
        <v>0</v>
      </c>
    </row>
    <row r="13" spans="2:5" ht="17.25" customHeight="1" x14ac:dyDescent="0.3">
      <c r="B13" s="14" t="s">
        <v>22</v>
      </c>
      <c r="C13" s="15">
        <v>0</v>
      </c>
      <c r="D13" s="15">
        <v>60</v>
      </c>
      <c r="E13" s="16">
        <f>Pengeluaran[[#This Row],[Perkiraan]]-Pengeluaran[[#This Row],[Aktual]]</f>
        <v>-60</v>
      </c>
    </row>
    <row r="14" spans="2:5" ht="17.25" customHeight="1" x14ac:dyDescent="0.3">
      <c r="B14" s="14" t="s">
        <v>23</v>
      </c>
      <c r="C14" s="15">
        <v>180</v>
      </c>
      <c r="D14" s="15">
        <v>150</v>
      </c>
      <c r="E14" s="16">
        <f>Pengeluaran[[#This Row],[Perkiraan]]-Pengeluaran[[#This Row],[Aktual]]</f>
        <v>30</v>
      </c>
    </row>
    <row r="15" spans="2:5" ht="17.25" customHeight="1" x14ac:dyDescent="0.3">
      <c r="B15" s="14" t="s">
        <v>24</v>
      </c>
      <c r="C15" s="15">
        <v>250</v>
      </c>
      <c r="D15" s="15">
        <v>250</v>
      </c>
      <c r="E15" s="16">
        <f>Pengeluaran[[#This Row],[Perkiraan]]-Pengeluaran[[#This Row],[Aktual]]</f>
        <v>0</v>
      </c>
    </row>
    <row r="16" spans="2:5" ht="17.25" customHeight="1" x14ac:dyDescent="0.3">
      <c r="B16" s="14" t="s">
        <v>25</v>
      </c>
      <c r="C16" s="15">
        <v>75</v>
      </c>
      <c r="D16" s="15">
        <v>80</v>
      </c>
      <c r="E16" s="16">
        <f>Pengeluaran[[#This Row],[Perkiraan]]-Pengeluaran[[#This Row],[Aktual]]</f>
        <v>-5</v>
      </c>
    </row>
    <row r="17" spans="2:5" ht="17.25" customHeight="1" x14ac:dyDescent="0.3">
      <c r="B17" s="14" t="s">
        <v>26</v>
      </c>
      <c r="C17" s="15">
        <v>280</v>
      </c>
      <c r="D17" s="15">
        <v>260</v>
      </c>
      <c r="E17" s="16">
        <f>Pengeluaran[[#This Row],[Perkiraan]]-Pengeluaran[[#This Row],[Aktual]]</f>
        <v>20</v>
      </c>
    </row>
    <row r="18" spans="2:5" ht="17.25" customHeight="1" x14ac:dyDescent="0.3">
      <c r="B18" s="14" t="s">
        <v>27</v>
      </c>
      <c r="C18" s="15">
        <v>75</v>
      </c>
      <c r="D18" s="15">
        <v>65</v>
      </c>
      <c r="E18" s="16">
        <f>Pengeluaran[[#This Row],[Perkiraan]]-Pengeluaran[[#This Row],[Aktual]]</f>
        <v>10</v>
      </c>
    </row>
    <row r="19" spans="2:5" ht="17.25" customHeight="1" x14ac:dyDescent="0.3">
      <c r="B19" s="14" t="s">
        <v>28</v>
      </c>
      <c r="C19" s="15">
        <v>255</v>
      </c>
      <c r="D19" s="15">
        <v>255</v>
      </c>
      <c r="E19" s="16">
        <f>Pengeluaran[[#This Row],[Perkiraan]]-Pengeluaran[[#This Row],[Aktual]]</f>
        <v>0</v>
      </c>
    </row>
    <row r="20" spans="2:5" ht="17.25" customHeight="1" x14ac:dyDescent="0.3">
      <c r="B20" s="14" t="s">
        <v>29</v>
      </c>
      <c r="C20" s="15">
        <v>100</v>
      </c>
      <c r="D20" s="15">
        <v>100</v>
      </c>
      <c r="E20" s="16">
        <f>Pengeluaran[[#This Row],[Perkiraan]]-Pengeluaran[[#This Row],[Aktual]]</f>
        <v>0</v>
      </c>
    </row>
    <row r="21" spans="2:5" ht="17.25" customHeight="1" x14ac:dyDescent="0.3">
      <c r="B21" s="14" t="s">
        <v>30</v>
      </c>
      <c r="C21" s="15">
        <v>0</v>
      </c>
      <c r="D21" s="15">
        <v>0</v>
      </c>
      <c r="E21" s="16">
        <f>Pengeluaran[[#This Row],[Perkiraan]]-Pengeluaran[[#This Row],[Aktual]]</f>
        <v>0</v>
      </c>
    </row>
    <row r="22" spans="2:5" ht="17.25" customHeight="1" x14ac:dyDescent="0.3">
      <c r="B22" s="14" t="s">
        <v>31</v>
      </c>
      <c r="C22" s="15">
        <v>0</v>
      </c>
      <c r="D22" s="15">
        <v>0</v>
      </c>
      <c r="E22" s="16">
        <f>Pengeluaran[[#This Row],[Perkiraan]]-Pengeluaran[[#This Row],[Aktual]]</f>
        <v>0</v>
      </c>
    </row>
    <row r="23" spans="2:5" ht="17.25" customHeight="1" x14ac:dyDescent="0.3">
      <c r="B23" s="14" t="s">
        <v>32</v>
      </c>
      <c r="C23" s="15">
        <v>150</v>
      </c>
      <c r="D23" s="15">
        <v>150</v>
      </c>
      <c r="E23" s="16">
        <f>Pengeluaran[[#This Row],[Perkiraan]]-Pengeluaran[[#This Row],[Aktual]]</f>
        <v>0</v>
      </c>
    </row>
    <row r="24" spans="2:5" ht="17.25" customHeight="1" x14ac:dyDescent="0.3">
      <c r="B24" s="14" t="s">
        <v>33</v>
      </c>
      <c r="C24" s="15">
        <v>225</v>
      </c>
      <c r="D24" s="15">
        <v>225</v>
      </c>
      <c r="E24" s="16">
        <f>Pengeluaran[[#This Row],[Perkiraan]]-Pengeluaran[[#This Row],[Aktual]]</f>
        <v>0</v>
      </c>
    </row>
    <row r="25" spans="2:5" ht="17.25" customHeight="1" x14ac:dyDescent="0.3">
      <c r="B25" s="14" t="s">
        <v>34</v>
      </c>
      <c r="C25" s="15">
        <v>0</v>
      </c>
      <c r="D25" s="15">
        <v>0</v>
      </c>
      <c r="E25" s="16">
        <f>Pengeluaran[[#This Row],[Perkiraan]]-Pengeluaran[[#This Row],[Aktual]]</f>
        <v>0</v>
      </c>
    </row>
    <row r="26" spans="2:5" ht="17.25" customHeight="1" x14ac:dyDescent="0.3">
      <c r="B26" s="9" t="s">
        <v>35</v>
      </c>
      <c r="C26" s="8">
        <f>SUBTOTAL(109,Pengeluaran[Perkiraan])</f>
        <v>3603</v>
      </c>
      <c r="D26" s="8">
        <f>SUBTOTAL(109,Pengeluaran[Aktual])</f>
        <v>3655</v>
      </c>
      <c r="E26" s="8">
        <f>SUBTOTAL(109,Pengeluaran[Selisih])</f>
        <v>-52</v>
      </c>
    </row>
  </sheetData>
  <dataValidations count="9">
    <dataValidation allowBlank="1" showInputMessage="1" showErrorMessage="1" prompt="Masukkan detail dalam tabel Pengeluaran di lembar kerja ini untuk mencatat Pengeluaran Bulanan Diperkirakan dan Aktual" sqref="A1" xr:uid="{00000000-0002-0000-0200-000000000000}"/>
    <dataValidation allowBlank="1" showInputMessage="1" showErrorMessage="1" prompt="Nama diperbarui secara otomatis berdasarkan nama yang dimasukkan dalam sel B1 di lembar kerja Arus Kas" sqref="B1" xr:uid="{00000000-0002-0000-0200-000001000000}"/>
    <dataValidation allowBlank="1" showInputMessage="1" showErrorMessage="1" prompt="Bulan diperbarui secara otomatis berdasarkan bulan yang dimasukkan dalam sel B3 di lembar kerja Arus Kas" sqref="B3" xr:uid="{00000000-0002-0000-0200-000002000000}"/>
    <dataValidation allowBlank="1" showInputMessage="1" showErrorMessage="1" prompt="Tahun diperbarui secara otomatis berdasarkan tahun yang dimasukkan di sel B4 dalam lembar kerja Arus Kas. Masukkan detail pengeluaran dalam tabel di bawah ini" sqref="B4" xr:uid="{00000000-0002-0000-0200-000003000000}"/>
    <dataValidation allowBlank="1" showInputMessage="1" showErrorMessage="1" prompt="Masukkan item Pengeluaran Bulanan dalam kolom di bawah judul ini. Gunakan filter judul untuk menemukan entri tertentu" sqref="B5" xr:uid="{00000000-0002-0000-0200-000004000000}"/>
    <dataValidation allowBlank="1" showInputMessage="1" showErrorMessage="1" prompt="Masukkan Perkiraan pengeluaran dalam kolom di bawah judul ini" sqref="C5" xr:uid="{00000000-0002-0000-0200-000005000000}"/>
    <dataValidation allowBlank="1" showInputMessage="1" showErrorMessage="1" prompt="Masukkan pengeluaran Aktual dalam kolom di bawah judul ini" sqref="D5" xr:uid="{00000000-0002-0000-0200-000006000000}"/>
    <dataValidation allowBlank="1" showInputMessage="1" showErrorMessage="1" prompt="Selisih dihitung secara otomatis, dan ikon diperbarui dalam kolom di bawah judul ini" sqref="E5" xr:uid="{00000000-0002-0000-0200-000007000000}"/>
    <dataValidation allowBlank="1" showInputMessage="1" showErrorMessage="1" prompt="Judul diperbarui secara otomatis berdasarkan judul yang dimasukkan dalam sel B2 di lembar kerja Arus Kas"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RowHeight="17.25" x14ac:dyDescent="0.3"/>
  <cols>
    <col min="1" max="1" width="1.77734375" customWidth="1"/>
    <col min="2" max="2" width="14.77734375" customWidth="1"/>
    <col min="3" max="4" width="12.44140625" customWidth="1"/>
  </cols>
  <sheetData>
    <row r="1" spans="2:4" ht="39.75" x14ac:dyDescent="0.5">
      <c r="B1" s="11" t="s">
        <v>36</v>
      </c>
      <c r="C1" s="1"/>
      <c r="D1" s="1"/>
    </row>
    <row r="3" spans="2:4" x14ac:dyDescent="0.3">
      <c r="B3" s="3"/>
      <c r="C3" s="3" t="s">
        <v>7</v>
      </c>
      <c r="D3" s="3" t="s">
        <v>8</v>
      </c>
    </row>
    <row r="4" spans="2:4" x14ac:dyDescent="0.3">
      <c r="B4" s="3" t="s">
        <v>3</v>
      </c>
      <c r="C4" s="3">
        <f>ArusKas[[#Totals],[Perkiraan]]</f>
        <v>2097</v>
      </c>
      <c r="D4" s="3">
        <f>ArusKas[[#Totals],[Aktual]]</f>
        <v>1845</v>
      </c>
    </row>
    <row r="5" spans="2:4" x14ac:dyDescent="0.3">
      <c r="B5" s="3" t="s">
        <v>10</v>
      </c>
      <c r="C5" s="3">
        <f>Pendapatan[[#Totals],[Perkiraan]]</f>
        <v>5700</v>
      </c>
      <c r="D5" s="3">
        <f>Pendapatan[[#Totals],[Aktual]]</f>
        <v>5500</v>
      </c>
    </row>
    <row r="6" spans="2:4" x14ac:dyDescent="0.3">
      <c r="B6" s="3" t="s">
        <v>14</v>
      </c>
      <c r="C6" s="3">
        <f>Pengeluaran[[#Totals],[Perkiraan]]</f>
        <v>3603</v>
      </c>
      <c r="D6" s="3">
        <f>Pengeluaran[[#Totals],[Aktual]]</f>
        <v>3655</v>
      </c>
    </row>
  </sheetData>
  <pageMargins left="0.7" right="0.7" top="0.75" bottom="0.75" header="0.3" footer="0.3"/>
  <pageSetup paperSize="9" orientation="portrait" horizontalDpi="4294967293" r:id="rId1"/>
</worksheet>
</file>

<file path=docProps/app.xml><?xml version="1.0" encoding="utf-8"?>
<ap:Properties xmlns:vt="http://schemas.openxmlformats.org/officeDocument/2006/docPropsVTypes" xmlns:ap="http://schemas.openxmlformats.org/officeDocument/2006/extended-properties">
  <ap:Application>Microsoft Excel</ap:Application>
  <ap:Template>TM10000094</ap:Template>
  <ap:DocSecurity>0</ap:DocSecurity>
  <ap:ScaleCrop>false</ap:ScaleCrop>
  <ap:HeadingPairs>
    <vt:vector baseType="variant" size="4">
      <vt:variant>
        <vt:lpstr>Worksheets</vt:lpstr>
      </vt:variant>
      <vt:variant>
        <vt:i4>4</vt:i4>
      </vt:variant>
      <vt:variant>
        <vt:lpstr>Named Ranges</vt:lpstr>
      </vt:variant>
      <vt:variant>
        <vt:i4>7</vt:i4>
      </vt:variant>
    </vt:vector>
  </ap:HeadingPairs>
  <ap:TitlesOfParts>
    <vt:vector baseType="lpstr" size="11">
      <vt:lpstr>Arus Kas</vt:lpstr>
      <vt:lpstr>Pendapatan Bulanan</vt:lpstr>
      <vt:lpstr>Pengeluaran Bulanan</vt:lpstr>
      <vt:lpstr>DATA BAGAN</vt:lpstr>
      <vt:lpstr>Bulan</vt:lpstr>
      <vt:lpstr>JudulAnggaran</vt:lpstr>
      <vt:lpstr>Nama</vt:lpstr>
      <vt:lpstr>'Arus Kas'!Print_Titles</vt:lpstr>
      <vt:lpstr>'Pendapatan Bulanan'!Print_Titles</vt:lpstr>
      <vt:lpstr>'Pengeluaran Bulanan'!Print_Titles</vt:lpstr>
      <vt:lpstr>Tahun</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2018-08-10T05:46:22Z</dcterms:created>
  <dcterms:modified xsi:type="dcterms:W3CDTF">2018-08-10T05:46:22Z</dcterms:modified>
</cp:coreProperties>
</file>