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codeName="ThisWorkbook"/>
  <xr:revisionPtr revIDLastSave="0" documentId="13_ncr:1_{1AB8423D-ED30-4AF7-9D90-FDCE5D2C0313}" xr6:coauthVersionLast="47" xr6:coauthVersionMax="47" xr10:uidLastSave="{00000000-0000-0000-0000-000000000000}"/>
  <bookViews>
    <workbookView xWindow="-120" yWindow="-120" windowWidth="29040" windowHeight="17640" xr2:uid="{00000000-000D-0000-FFFF-FFFF00000000}"/>
  </bookViews>
  <sheets>
    <sheet name="Biaya Renovasi Kamar Mandi" sheetId="2" r:id="rId1"/>
  </sheets>
  <definedNames>
    <definedName name="Judul1">Biaya[[#Headers],[Area]]</definedName>
    <definedName name="_xlnm.Print_Titles" localSheetId="0">'Biaya Renovasi Kamar Mandi'!$3:$4</definedName>
    <definedName name="Sisa">'Biaya Renovasi Kamar Mandi'!$H$23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 l="1"/>
  <c r="H6" i="2"/>
  <c r="H7" i="2"/>
  <c r="H8" i="2"/>
  <c r="H9" i="2"/>
  <c r="H10" i="2"/>
  <c r="H11" i="2"/>
  <c r="H12" i="2"/>
  <c r="H13" i="2"/>
  <c r="H14" i="2"/>
  <c r="H15" i="2"/>
  <c r="H16" i="2"/>
  <c r="H17" i="2"/>
  <c r="H18" i="2"/>
  <c r="H19" i="2"/>
  <c r="H20" i="2"/>
  <c r="H5" i="2"/>
  <c r="F6" i="2" l="1"/>
  <c r="I6" i="2" s="1"/>
  <c r="J6" i="2" s="1"/>
  <c r="F7" i="2"/>
  <c r="I7" i="2" s="1"/>
  <c r="J7" i="2" s="1"/>
  <c r="F8" i="2"/>
  <c r="I8" i="2" s="1"/>
  <c r="J8" i="2" s="1"/>
  <c r="F9" i="2"/>
  <c r="I9" i="2" s="1"/>
  <c r="J9" i="2" s="1"/>
  <c r="F10" i="2"/>
  <c r="I10" i="2" s="1"/>
  <c r="J10" i="2" s="1"/>
  <c r="F11" i="2"/>
  <c r="I11" i="2" s="1"/>
  <c r="J11" i="2" s="1"/>
  <c r="F12" i="2"/>
  <c r="I12" i="2" s="1"/>
  <c r="J12" i="2" s="1"/>
  <c r="F13" i="2"/>
  <c r="I13" i="2" s="1"/>
  <c r="J13" i="2" s="1"/>
  <c r="F14" i="2"/>
  <c r="I14" i="2" s="1"/>
  <c r="J14" i="2" s="1"/>
  <c r="F15" i="2"/>
  <c r="I15" i="2" s="1"/>
  <c r="J15" i="2" s="1"/>
  <c r="F16" i="2"/>
  <c r="I16" i="2" s="1"/>
  <c r="J16" i="2" s="1"/>
  <c r="F17" i="2"/>
  <c r="I17" i="2" s="1"/>
  <c r="J17" i="2" s="1"/>
  <c r="F18" i="2"/>
  <c r="I18" i="2" s="1"/>
  <c r="J18" i="2" s="1"/>
  <c r="F19" i="2"/>
  <c r="I19" i="2" s="1"/>
  <c r="J19" i="2" s="1"/>
  <c r="F20" i="2"/>
  <c r="I20" i="2" s="1"/>
  <c r="J20" i="2" s="1"/>
  <c r="G17" i="2" l="1"/>
  <c r="G9" i="2"/>
  <c r="G20" i="2"/>
  <c r="G16" i="2"/>
  <c r="G12" i="2"/>
  <c r="G8" i="2"/>
  <c r="G19" i="2"/>
  <c r="G15" i="2"/>
  <c r="G11" i="2"/>
  <c r="G7" i="2"/>
  <c r="G18" i="2"/>
  <c r="G14" i="2"/>
  <c r="G10" i="2"/>
  <c r="G6" i="2"/>
  <c r="G13" i="2"/>
  <c r="G5" i="2"/>
  <c r="I5" i="2"/>
  <c r="J5" i="2" s="1"/>
  <c r="F21" i="2"/>
  <c r="E21" i="2"/>
  <c r="E23" i="2" l="1"/>
  <c r="E24" i="2" s="1"/>
  <c r="G21" i="2"/>
  <c r="H21" i="2"/>
  <c r="I21" i="2"/>
  <c r="H23" i="2" l="1"/>
  <c r="H24" i="2" s="1"/>
  <c r="J21" i="2"/>
</calcChain>
</file>

<file path=xl/sharedStrings.xml><?xml version="1.0" encoding="utf-8"?>
<sst xmlns="http://schemas.openxmlformats.org/spreadsheetml/2006/main" count="47" uniqueCount="40">
  <si>
    <t>Lembar Kerja Biaya Renovasi Kamar Mandi</t>
  </si>
  <si>
    <t xml:space="preserve">CATATAN: Selisih antar kolom dalam tabel akan ditampilkan jika biaya yang dikeluarkan melebihi jumlah estimasi.  Angka berwarna merah menunjukkan kekurangan biaya (negatif) dan yang berwarna hitam menunjukkan sisa (positif). </t>
  </si>
  <si>
    <t>Area</t>
  </si>
  <si>
    <t>Bak Mandi/Shower</t>
  </si>
  <si>
    <t>Lemari</t>
  </si>
  <si>
    <t>Meja</t>
  </si>
  <si>
    <t>Keran</t>
  </si>
  <si>
    <t>Lantai</t>
  </si>
  <si>
    <t>Perkakas</t>
  </si>
  <si>
    <t>Lampu</t>
  </si>
  <si>
    <t>Wastafel</t>
  </si>
  <si>
    <t>Lainnya</t>
  </si>
  <si>
    <t>Subtotal</t>
  </si>
  <si>
    <t>Biaya Tidak Terduga (tambahkan 30% dari estimasi)</t>
  </si>
  <si>
    <t>Total biaya</t>
  </si>
  <si>
    <t>Item</t>
  </si>
  <si>
    <t>Bak mandi, besi cor, 5', standar</t>
  </si>
  <si>
    <t>Pintu kamar mandi, berengsel, standar</t>
  </si>
  <si>
    <t>Pancuran, standar</t>
  </si>
  <si>
    <t>Dinding yang mengelilingi bak mandi, standar</t>
  </si>
  <si>
    <t>Lemari obat 24'', mewah</t>
  </si>
  <si>
    <t>Meja wastafel 30'', standar</t>
  </si>
  <si>
    <t>Ubin keramik, mewah (jml. dalam meter)</t>
  </si>
  <si>
    <t>Keran, bak mandi, standar</t>
  </si>
  <si>
    <t>Keran, pancuran, satu tuas, standar</t>
  </si>
  <si>
    <t>Keran wastafel, standar</t>
  </si>
  <si>
    <t>Ubin keramik, standar (jml. dalam meter persegi)</t>
  </si>
  <si>
    <t>Gantungan handuk, standar</t>
  </si>
  <si>
    <t>Tempat tisu toilet</t>
  </si>
  <si>
    <t>Lampu plafon, standar</t>
  </si>
  <si>
    <t>Kloset, standar</t>
  </si>
  <si>
    <t>Jumlah</t>
  </si>
  <si>
    <t>Detail Biaya (Rp)</t>
  </si>
  <si>
    <t>Estimasi</t>
  </si>
  <si>
    <t>Aktual</t>
  </si>
  <si>
    <t>Selisih</t>
  </si>
  <si>
    <t>Total Biaya (Rp)</t>
  </si>
  <si>
    <t xml:space="preserve">Estimasi </t>
  </si>
  <si>
    <t xml:space="preserve">Aktual </t>
  </si>
  <si>
    <t xml:space="preserve">Selisih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</si>
</sst>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Rp&quot;#,##0.00;[Red]\-&quot;Rp&quot;#,##0.00"/>
    <numFmt numFmtId="164" formatCode="_(* #,##0_);_(* \(#,##0\);_(* &quot;-&quot;_);_(@_)"/>
    <numFmt numFmtId="165" formatCode="&quot;Rp&quot;#,##0.00;[Red]&quot;Rp&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24"/>
      <color theme="3"/>
      <name val="Cambria"/>
      <family val="2"/>
      <scheme val="major"/>
    </font>
    <font>
      <b/>
      <sz val="11"/>
      <name val="Calibri"/>
      <family val="2"/>
      <scheme val="minor"/>
    </font>
    <font>
      <sz val="24"/>
      <color theme="3"/>
      <name val="Cambria"/>
      <family val="2"/>
      <scheme val="major"/>
    </font>
    <font>
      <sz val="11"/>
      <color theme="1"/>
      <name val="Calibri"/>
      <family val="2"/>
      <scheme val="minor"/>
    </font>
    <font>
      <b/>
      <sz val="11"/>
      <color theme="1"/>
      <name val="Calibri"/>
      <family val="2"/>
      <scheme val="minor"/>
    </font>
    <font>
      <b/>
      <sz val="11"/>
      <color theme="0"/>
      <name val="Calibri"/>
      <family val="2"/>
      <scheme val="minor"/>
    </font>
    <font>
      <i/>
      <sz val="11"/>
      <color theme="1" tint="0.34998626667073579"/>
      <name val="Calibri"/>
      <family val="2"/>
      <scheme val="minor"/>
    </font>
    <font>
      <sz val="11"/>
      <color theme="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8">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5" tint="-0.24994659260841701"/>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tint="-0.499984740745262"/>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style="thin">
        <color theme="6" tint="0.39991454817346722"/>
      </left>
      <right/>
      <top/>
      <bottom/>
      <diagonal/>
    </border>
    <border>
      <left/>
      <right style="thin">
        <color theme="6" tint="0.39991454817346722"/>
      </right>
      <top/>
      <bottom/>
      <diagonal/>
    </border>
    <border>
      <left style="thin">
        <color theme="6" tint="0.39991454817346722"/>
      </left>
      <right/>
      <top/>
      <bottom style="thin">
        <color theme="6" tint="0.39994506668294322"/>
      </bottom>
      <diagonal/>
    </border>
    <border>
      <left/>
      <right style="thin">
        <color theme="5" tint="0.39994506668294322"/>
      </right>
      <top/>
      <bottom/>
      <diagonal/>
    </border>
    <border>
      <left style="thin">
        <color theme="6"/>
      </left>
      <right style="thin">
        <color theme="6" tint="0.39991454817346722"/>
      </right>
      <top/>
      <bottom/>
      <diagonal/>
    </border>
    <border>
      <left/>
      <right/>
      <top/>
      <bottom style="thin">
        <color theme="6" tint="0.39994506668294322"/>
      </bottom>
      <diagonal/>
    </border>
    <border>
      <left style="thin">
        <color theme="6"/>
      </left>
      <right style="thin">
        <color theme="6"/>
      </right>
      <top style="thin">
        <color theme="6"/>
      </top>
      <bottom style="thin">
        <color theme="6"/>
      </bottom>
      <diagonal/>
    </border>
    <border>
      <left style="thin">
        <color theme="5"/>
      </left>
      <right style="thin">
        <color theme="5"/>
      </right>
      <top style="thin">
        <color theme="5"/>
      </top>
      <bottom style="thin">
        <color theme="5"/>
      </bottom>
      <diagonal/>
    </border>
    <border>
      <left style="thin">
        <color theme="6"/>
      </left>
      <right style="thin">
        <color theme="6" tint="0.39994506668294322"/>
      </right>
      <top/>
      <bottom/>
      <diagonal/>
    </border>
    <border>
      <left/>
      <right style="thin">
        <color theme="6" tint="0.39994506668294322"/>
      </right>
      <top/>
      <bottom/>
      <diagonal/>
    </border>
    <border>
      <left/>
      <right style="thin">
        <color theme="6" tint="0.39991454817346722"/>
      </right>
      <top style="thin">
        <color theme="6" tint="0.39994506668294322"/>
      </top>
      <bottom style="thin">
        <color theme="6" tint="0.39994506668294322"/>
      </bottom>
      <diagonal/>
    </border>
    <border>
      <left style="thin">
        <color theme="6" tint="0.39997558519241921"/>
      </left>
      <right/>
      <top/>
      <bottom style="thin">
        <color theme="6" tint="0.39994506668294322"/>
      </bottom>
      <diagonal/>
    </border>
    <border>
      <left/>
      <right style="thin">
        <color theme="6" tint="0.39997558519241921"/>
      </right>
      <top/>
      <bottom style="thin">
        <color theme="6"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wrapText="1"/>
    </xf>
    <xf numFmtId="0" fontId="2" fillId="2" borderId="10">
      <alignment horizontal="center"/>
    </xf>
    <xf numFmtId="1" fontId="1" fillId="0" borderId="12" applyFont="0" applyFill="0">
      <alignment horizontal="right"/>
    </xf>
    <xf numFmtId="164" fontId="1" fillId="0" borderId="0" applyFont="0" applyFill="0" applyBorder="0" applyAlignment="0" applyProtection="0"/>
    <xf numFmtId="8" fontId="1" fillId="0" borderId="0" applyFont="0" applyFill="0" applyBorder="0">
      <alignment horizontal="right"/>
    </xf>
    <xf numFmtId="8" fontId="1" fillId="0" borderId="13" applyFont="0" applyFill="0">
      <alignment horizontal="right"/>
    </xf>
    <xf numFmtId="9" fontId="1" fillId="0" borderId="0" applyFont="0" applyFill="0" applyBorder="0" applyAlignment="0" applyProtection="0"/>
    <xf numFmtId="0" fontId="4" fillId="0" borderId="1"/>
    <xf numFmtId="0" fontId="2" fillId="3" borderId="11">
      <alignment horizontal="center"/>
    </xf>
    <xf numFmtId="0" fontId="3" fillId="4" borderId="0" applyNumberFormat="0" applyFont="0" applyBorder="0">
      <alignment horizontal="center"/>
    </xf>
    <xf numFmtId="0" fontId="5" fillId="0" borderId="0" applyNumberFormat="0" applyFont="0" applyFill="0" applyBorder="0" applyProtection="0">
      <alignment horizontal="center"/>
    </xf>
    <xf numFmtId="8" fontId="2" fillId="0" borderId="3">
      <alignment horizontal="left" indent="5"/>
    </xf>
    <xf numFmtId="0" fontId="2" fillId="0" borderId="2">
      <alignment horizontal="left" wrapText="1"/>
    </xf>
    <xf numFmtId="8" fontId="2" fillId="0" borderId="14" applyFont="0" applyFill="0" applyAlignment="0">
      <alignment horizontal="left" wrapText="1" indent="14"/>
    </xf>
    <xf numFmtId="0" fontId="10" fillId="0" borderId="0" applyNumberForma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17" applyNumberFormat="0" applyAlignment="0" applyProtection="0"/>
    <xf numFmtId="0" fontId="16" fillId="11" borderId="18" applyNumberFormat="0" applyAlignment="0" applyProtection="0"/>
    <xf numFmtId="0" fontId="17" fillId="11" borderId="17" applyNumberFormat="0" applyAlignment="0" applyProtection="0"/>
    <xf numFmtId="0" fontId="18" fillId="0" borderId="19" applyNumberFormat="0" applyFill="0" applyAlignment="0" applyProtection="0"/>
    <xf numFmtId="0" fontId="3" fillId="12" borderId="20" applyNumberFormat="0" applyAlignment="0" applyProtection="0"/>
    <xf numFmtId="0" fontId="19" fillId="0" borderId="0" applyNumberFormat="0" applyFill="0" applyBorder="0" applyAlignment="0" applyProtection="0"/>
    <xf numFmtId="0" fontId="1" fillId="13" borderId="21" applyNumberFormat="0" applyFont="0" applyAlignment="0" applyProtection="0"/>
    <xf numFmtId="0" fontId="1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4">
    <xf numFmtId="0" fontId="0" fillId="0" borderId="0" xfId="0">
      <alignment wrapText="1"/>
    </xf>
    <xf numFmtId="0" fontId="6" fillId="0" borderId="1" xfId="7" applyFont="1"/>
    <xf numFmtId="0" fontId="7" fillId="0" borderId="0" xfId="0" applyFont="1">
      <alignment wrapText="1"/>
    </xf>
    <xf numFmtId="1" fontId="7" fillId="0" borderId="12" xfId="2" applyFont="1">
      <alignment horizontal="right"/>
    </xf>
    <xf numFmtId="8" fontId="7" fillId="0" borderId="0" xfId="4" applyFont="1">
      <alignment horizontal="right"/>
    </xf>
    <xf numFmtId="8" fontId="7" fillId="0" borderId="13" xfId="5" applyFont="1">
      <alignment horizontal="right"/>
    </xf>
    <xf numFmtId="0" fontId="7" fillId="0" borderId="12" xfId="0" applyFont="1" applyBorder="1" applyAlignment="1">
      <alignment horizontal="right"/>
    </xf>
    <xf numFmtId="0" fontId="9" fillId="5" borderId="0" xfId="9" applyNumberFormat="1" applyFont="1" applyFill="1">
      <alignment horizontal="center"/>
    </xf>
    <xf numFmtId="0" fontId="9" fillId="5" borderId="0" xfId="9" applyNumberFormat="1" applyFont="1" applyFill="1" applyBorder="1">
      <alignment horizontal="center"/>
    </xf>
    <xf numFmtId="0" fontId="9" fillId="5" borderId="7" xfId="9" applyNumberFormat="1" applyFont="1" applyFill="1" applyBorder="1">
      <alignment horizontal="center"/>
    </xf>
    <xf numFmtId="0" fontId="0" fillId="0" borderId="15" xfId="0" applyBorder="1">
      <alignment wrapText="1"/>
    </xf>
    <xf numFmtId="0" fontId="11" fillId="6" borderId="0" xfId="0" applyFont="1" applyFill="1">
      <alignment wrapText="1"/>
    </xf>
    <xf numFmtId="0" fontId="11" fillId="6" borderId="8" xfId="10" applyFont="1" applyFill="1" applyBorder="1">
      <alignment horizontal="center"/>
    </xf>
    <xf numFmtId="0" fontId="11" fillId="6" borderId="4" xfId="10" applyNumberFormat="1" applyFont="1" applyFill="1" applyBorder="1">
      <alignment horizontal="center"/>
    </xf>
    <xf numFmtId="0" fontId="11" fillId="6" borderId="0" xfId="10" applyNumberFormat="1" applyFont="1" applyFill="1" applyBorder="1">
      <alignment horizontal="center"/>
    </xf>
    <xf numFmtId="0" fontId="11" fillId="6" borderId="5" xfId="10" applyNumberFormat="1" applyFont="1" applyFill="1" applyBorder="1">
      <alignment horizontal="center"/>
    </xf>
    <xf numFmtId="0" fontId="0" fillId="0" borderId="9" xfId="0" applyBorder="1">
      <alignment wrapText="1"/>
    </xf>
    <xf numFmtId="0" fontId="7" fillId="0" borderId="0" xfId="0" applyFont="1" applyAlignment="1">
      <alignment horizontal="right"/>
    </xf>
    <xf numFmtId="165" fontId="7" fillId="0" borderId="9" xfId="0" applyNumberFormat="1" applyFont="1" applyBorder="1" applyAlignment="1"/>
    <xf numFmtId="165" fontId="7" fillId="0" borderId="0" xfId="0" applyNumberFormat="1" applyFont="1" applyAlignment="1"/>
    <xf numFmtId="165" fontId="7" fillId="0" borderId="0" xfId="0" applyNumberFormat="1" applyFont="1" applyAlignment="1">
      <alignment horizontal="right"/>
    </xf>
    <xf numFmtId="0" fontId="8" fillId="3" borderId="11" xfId="8" applyFont="1">
      <alignment horizontal="center"/>
    </xf>
    <xf numFmtId="0" fontId="8" fillId="2" borderId="10" xfId="1" applyFont="1">
      <alignment horizontal="center"/>
    </xf>
    <xf numFmtId="0" fontId="8" fillId="0" borderId="2" xfId="12" applyFont="1">
      <alignment horizontal="left" wrapText="1"/>
    </xf>
    <xf numFmtId="0" fontId="8" fillId="0" borderId="3" xfId="12" applyFont="1" applyBorder="1">
      <alignment horizontal="left" wrapText="1"/>
    </xf>
    <xf numFmtId="0" fontId="2" fillId="0" borderId="2" xfId="12">
      <alignment horizontal="left" wrapText="1"/>
    </xf>
    <xf numFmtId="8" fontId="8" fillId="0" borderId="3" xfId="11" applyFont="1">
      <alignment horizontal="left" indent="5"/>
    </xf>
    <xf numFmtId="8" fontId="8" fillId="0" borderId="14" xfId="13" applyFont="1" applyAlignment="1">
      <alignment horizontal="left" indent="5"/>
    </xf>
    <xf numFmtId="0" fontId="10" fillId="0" borderId="0" xfId="14" applyAlignment="1">
      <alignment wrapText="1"/>
    </xf>
    <xf numFmtId="8" fontId="7" fillId="0" borderId="6" xfId="0" applyNumberFormat="1" applyFont="1" applyBorder="1" applyAlignment="1"/>
    <xf numFmtId="8" fontId="7" fillId="0" borderId="9" xfId="0" applyNumberFormat="1" applyFont="1" applyBorder="1" applyAlignment="1"/>
    <xf numFmtId="8" fontId="7" fillId="0" borderId="13" xfId="0" applyNumberFormat="1" applyFont="1" applyBorder="1" applyAlignment="1">
      <alignment horizontal="right"/>
    </xf>
    <xf numFmtId="8" fontId="7" fillId="0" borderId="0" xfId="0" applyNumberFormat="1" applyFont="1" applyAlignment="1"/>
    <xf numFmtId="8" fontId="7" fillId="0" borderId="16" xfId="0" applyNumberFormat="1" applyFont="1" applyBorder="1" applyAlignment="1"/>
  </cellXfs>
  <cellStyles count="49">
    <cellStyle name="20% - Aksen1" xfId="26" builtinId="30" customBuiltin="1"/>
    <cellStyle name="20% - Aksen2" xfId="30" builtinId="34" customBuiltin="1"/>
    <cellStyle name="20% - Aksen3" xfId="34" builtinId="38" customBuiltin="1"/>
    <cellStyle name="20% - Aksen4" xfId="38" builtinId="42" customBuiltin="1"/>
    <cellStyle name="20% - Aksen5" xfId="42" builtinId="46" customBuiltin="1"/>
    <cellStyle name="20% - Aksen6" xfId="46" builtinId="50" customBuiltin="1"/>
    <cellStyle name="40% - Aksen1" xfId="27" builtinId="31" customBuiltin="1"/>
    <cellStyle name="40% - Aksen2" xfId="31" builtinId="35" customBuiltin="1"/>
    <cellStyle name="40% - Aksen3" xfId="35" builtinId="39" customBuiltin="1"/>
    <cellStyle name="40% - Aksen4" xfId="39" builtinId="43" customBuiltin="1"/>
    <cellStyle name="40% - Aksen5" xfId="43" builtinId="47" customBuiltin="1"/>
    <cellStyle name="40% - Aksen6" xfId="47" builtinId="51" customBuiltin="1"/>
    <cellStyle name="60% - Aksen1" xfId="28" builtinId="32" customBuiltin="1"/>
    <cellStyle name="60% - Aksen2" xfId="32" builtinId="36" customBuiltin="1"/>
    <cellStyle name="60% - Aksen3" xfId="36" builtinId="40" customBuiltin="1"/>
    <cellStyle name="60% - Aksen4" xfId="40" builtinId="44" customBuiltin="1"/>
    <cellStyle name="60% - Aksen5" xfId="44" builtinId="48" customBuiltin="1"/>
    <cellStyle name="60% - Aksen6" xfId="48" builtinId="52" customBuiltin="1"/>
    <cellStyle name="Aksen1" xfId="25" builtinId="29" customBuiltin="1"/>
    <cellStyle name="Aksen2" xfId="29" builtinId="33" customBuiltin="1"/>
    <cellStyle name="Aksen3" xfId="33" builtinId="37" customBuiltin="1"/>
    <cellStyle name="Aksen4" xfId="37" builtinId="41" customBuiltin="1"/>
    <cellStyle name="Aksen5" xfId="41" builtinId="45" customBuiltin="1"/>
    <cellStyle name="Aksen6" xfId="45" builtinId="49" customBuiltin="1"/>
    <cellStyle name="Baik" xfId="15" builtinId="26" customBuiltin="1"/>
    <cellStyle name="Buruk" xfId="16" builtinId="27" customBuiltin="1"/>
    <cellStyle name="Catatan" xfId="24" builtinId="10" customBuiltin="1"/>
    <cellStyle name="Judul" xfId="7" builtinId="15" customBuiltin="1"/>
    <cellStyle name="Judul 1" xfId="1" builtinId="16" customBuiltin="1"/>
    <cellStyle name="Judul 2" xfId="8" builtinId="17" customBuiltin="1"/>
    <cellStyle name="Judul 3" xfId="9" builtinId="18" customBuiltin="1"/>
    <cellStyle name="Judul 4" xfId="10" builtinId="19" customBuiltin="1"/>
    <cellStyle name="Keluaran" xfId="19" builtinId="21" customBuiltin="1"/>
    <cellStyle name="Koma" xfId="2" builtinId="3" customBuiltin="1"/>
    <cellStyle name="Koma [0]" xfId="3" builtinId="6" customBuiltin="1"/>
    <cellStyle name="Masukan" xfId="18" builtinId="20" customBuiltin="1"/>
    <cellStyle name="Mata Uang" xfId="4" builtinId="4" customBuiltin="1"/>
    <cellStyle name="Mata Uang [0]" xfId="5" builtinId="7" customBuiltin="1"/>
    <cellStyle name="Netral" xfId="17" builtinId="28" customBuiltin="1"/>
    <cellStyle name="Normal" xfId="0" builtinId="0" customBuiltin="1"/>
    <cellStyle name="Perhitungan" xfId="20" builtinId="22" customBuiltin="1"/>
    <cellStyle name="Persen" xfId="6" builtinId="5" customBuiltin="1"/>
    <cellStyle name="Sel Periksa" xfId="22" builtinId="23" customBuiltin="1"/>
    <cellStyle name="Sel Tertaut" xfId="21" builtinId="24" customBuiltin="1"/>
    <cellStyle name="Teks Penjelasan" xfId="14" builtinId="53" customBuiltin="1"/>
    <cellStyle name="Teks Peringatan" xfId="23" builtinId="11" customBuiltin="1"/>
    <cellStyle name="Total" xfId="11" builtinId="25" customBuiltin="1"/>
    <cellStyle name="Total Batas Kanan" xfId="13" xr:uid="{00000000-0005-0000-0000-00000E000000}"/>
    <cellStyle name="Total Batas Kiri" xfId="12" xr:uid="{00000000-0005-0000-0000-00000D000000}"/>
  </cellStyles>
  <dxfs count="16">
    <dxf>
      <font>
        <b val="0"/>
        <i val="0"/>
        <strike val="0"/>
        <condense val="0"/>
        <extend val="0"/>
        <outline val="0"/>
        <shadow val="0"/>
        <u val="none"/>
        <vertAlign val="baseline"/>
        <sz val="11"/>
        <color theme="1"/>
        <name val="Calibri"/>
        <scheme val="minor"/>
      </font>
      <numFmt numFmtId="12" formatCode="&quot;Rp&quot;#,##0.00;[Red]\-&quot;Rp&quot;#,##0.00"/>
      <alignment horizontal="general" vertical="bottom" textRotation="0" wrapText="0" indent="0" justifyLastLine="0" shrinkToFit="0" readingOrder="0"/>
      <border diagonalUp="0" diagonalDown="0">
        <left/>
        <right style="thin">
          <color theme="6" tint="0.39997558519241921"/>
        </right>
        <top/>
        <bottom style="thin">
          <color theme="6" tint="0.39994506668294322"/>
        </bottom>
      </border>
    </dxf>
    <dxf>
      <font>
        <b val="0"/>
        <i val="0"/>
        <strike val="0"/>
        <condense val="0"/>
        <extend val="0"/>
        <outline val="0"/>
        <shadow val="0"/>
        <u val="none"/>
        <vertAlign val="baseline"/>
        <sz val="11"/>
        <color theme="1"/>
        <name val="Calibri"/>
        <scheme val="minor"/>
      </font>
      <numFmt numFmtId="12" formatCode="&quot;Rp&quot;#,##0.00;[Red]\-&quot;Rp&quot;#,##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2" formatCode="&quot;Rp&quot;#,##0.00;[Red]\-&quot;Rp&quot;#,##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2" formatCode="&quot;Rp&quot;#,##0.00;[Red]\-&quot;Rp&quot;#,##0.00"/>
      <fill>
        <patternFill patternType="none">
          <fgColor indexed="64"/>
          <bgColor indexed="65"/>
        </patternFill>
      </fill>
      <alignment horizontal="right" vertical="bottom" textRotation="0" wrapText="0" indent="0" justifyLastLine="0" shrinkToFit="0" readingOrder="0"/>
      <border diagonalUp="0" diagonalDown="0">
        <left/>
        <right style="thin">
          <color theme="6" tint="0.39994506668294322"/>
        </right>
        <top/>
        <bottom/>
      </border>
      <protection locked="1" hidden="0"/>
    </dxf>
    <dxf>
      <font>
        <b val="0"/>
        <i val="0"/>
        <strike val="0"/>
        <condense val="0"/>
        <extend val="0"/>
        <outline val="0"/>
        <shadow val="0"/>
        <u val="none"/>
        <vertAlign val="baseline"/>
        <sz val="11"/>
        <color theme="1"/>
        <name val="Calibri"/>
        <scheme val="minor"/>
      </font>
      <numFmt numFmtId="12" formatCode="&quot;Rp&quot;#,##0.00;[Red]\-&quot;Rp&quot;#,##0.00"/>
      <alignment horizontal="general" vertical="bottom" textRotation="0" wrapText="0" indent="0" justifyLastLine="0" shrinkToFit="0" readingOrder="0"/>
      <border diagonalUp="0" diagonalDown="0">
        <left/>
        <right/>
        <top/>
        <bottom style="thin">
          <color theme="6" tint="0.39994506668294322"/>
        </bottom>
      </border>
    </dxf>
    <dxf>
      <font>
        <b val="0"/>
        <i val="0"/>
        <strike val="0"/>
        <condense val="0"/>
        <extend val="0"/>
        <outline val="0"/>
        <shadow val="0"/>
        <u val="none"/>
        <vertAlign val="baseline"/>
        <sz val="11"/>
        <color theme="1"/>
        <name val="Calibri"/>
        <scheme val="minor"/>
      </font>
      <numFmt numFmtId="12" formatCode="&quot;Rp&quot;#,##0.00;[Red]\-&quot;Rp&quot;#,##0.00"/>
      <alignment horizontal="general" vertical="bottom" textRotation="0" wrapText="0" indent="0" justifyLastLine="0" shrinkToFit="0" readingOrder="0"/>
      <border diagonalUp="0" diagonalDown="0">
        <left style="thin">
          <color theme="6" tint="0.39991454817346722"/>
        </left>
        <right/>
        <top/>
        <bottom style="thin">
          <color theme="6" tint="0.39994506668294322"/>
        </bottom>
      </border>
    </dxf>
    <dxf>
      <fill>
        <patternFill>
          <bgColor theme="5"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6"/>
        </left>
        <right style="thin">
          <color theme="6" tint="0.39994506668294322"/>
        </right>
        <top/>
        <bottom/>
      </border>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theme="6" tint="0.39997558519241921"/>
        </left>
        <right/>
        <top/>
        <bottom style="thin">
          <color theme="6" tint="0.39994506668294322"/>
        </bottom>
        <vertical/>
        <horizontal/>
      </border>
    </dxf>
    <dxf>
      <font>
        <b val="0"/>
        <i val="0"/>
        <strike val="0"/>
        <condense val="0"/>
        <extend val="0"/>
        <outline val="0"/>
        <shadow val="0"/>
        <u val="none"/>
        <vertAlign val="baseline"/>
        <sz val="11"/>
        <color theme="1"/>
        <name val="Calibri"/>
        <scheme val="minor"/>
      </font>
    </dxf>
    <dxf>
      <border>
        <left style="thin">
          <color theme="6" tint="0.39994506668294322"/>
        </left>
        <right style="thin">
          <color theme="6" tint="0.39994506668294322"/>
        </right>
        <top style="thin">
          <color theme="6" tint="0.39994506668294322"/>
        </top>
        <bottom style="thin">
          <color theme="6" tint="0.39994506668294322"/>
        </bottom>
        <vertical style="thin">
          <color theme="6" tint="0.39994506668294322"/>
        </vertical>
        <horizontal style="thin">
          <color theme="6" tint="0.39994506668294322"/>
        </horizontal>
      </border>
    </dxf>
    <dxf>
      <fill>
        <patternFill patternType="solid">
          <fgColor theme="6" tint="0.79998168889431442"/>
          <bgColor theme="6" tint="0.79998168889431442"/>
        </patternFill>
      </fill>
      <border>
        <left style="thin">
          <color theme="6" tint="0.39994506668294322"/>
        </left>
        <right style="thin">
          <color theme="6" tint="0.39994506668294322"/>
        </right>
        <top style="thin">
          <color theme="6" tint="0.39994506668294322"/>
        </top>
        <bottom style="thin">
          <color theme="6" tint="0.39994506668294322"/>
        </bottom>
        <vertical style="thin">
          <color theme="6" tint="0.39994506668294322"/>
        </vertical>
        <horizontal style="thin">
          <color theme="6" tint="0.39994506668294322"/>
        </horizontal>
      </border>
    </dxf>
    <dxf>
      <font>
        <b/>
        <color theme="1"/>
      </font>
    </dxf>
    <dxf>
      <font>
        <b/>
        <color theme="1"/>
      </font>
    </dxf>
    <dxf>
      <font>
        <b/>
        <color theme="1"/>
      </font>
      <fill>
        <patternFill>
          <bgColor theme="0" tint="-4.9989318521683403E-2"/>
        </patternFill>
      </fill>
      <border>
        <top style="double">
          <color theme="6"/>
        </top>
      </border>
    </dxf>
  </dxfs>
  <tableStyles count="1" defaultPivotStyle="PivotStyleLight16">
    <tableStyle name="Kalkulator biaya renovasi kamar mandi" pivot="0" count="5" xr9:uid="{00000000-0011-0000-FFFF-FFFF00000000}">
      <tableStyleElement type="totalRow" dxfId="15"/>
      <tableStyleElement type="firstColumn" dxfId="14"/>
      <tableStyleElement type="lastColumn" dxfId="13"/>
      <tableStyleElement type="firstRowStripe"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iaya" displayName="Biaya" ref="B4:J21" totalsRowCount="1" headerRowDxfId="10" dataCellStyle="Normal">
  <autoFilter ref="B4:J20" xr:uid="{00000000-0009-0000-0100-000001000000}"/>
  <tableColumns count="9">
    <tableColumn id="1" xr3:uid="{00000000-0010-0000-0000-000001000000}" name="Area" totalsRowLabel="Subtotal" totalsRowDxfId="9" dataCellStyle="Normal"/>
    <tableColumn id="2" xr3:uid="{00000000-0010-0000-0000-000002000000}" name="Item" totalsRowDxfId="8" dataCellStyle="Normal"/>
    <tableColumn id="3" xr3:uid="{00000000-0010-0000-0000-000003000000}" name="Jumlah" totalsRowDxfId="7"/>
    <tableColumn id="4" xr3:uid="{00000000-0010-0000-0000-000004000000}" name="Estimasi" totalsRowFunction="sum" totalsRowDxfId="5"/>
    <tableColumn id="5" xr3:uid="{00000000-0010-0000-0000-000005000000}" name="Aktual" totalsRowFunction="sum" totalsRowDxfId="4">
      <calculatedColumnFormula>RANDBETWEEN(E5+2,E5+20)</calculatedColumnFormula>
    </tableColumn>
    <tableColumn id="8" xr3:uid="{00000000-0010-0000-0000-000008000000}" name="Selisih" totalsRowFunction="sum" totalsRowDxfId="3">
      <calculatedColumnFormula>IFERROR(Biaya[[#This Row],[Estimasi]]-Biaya[[#This Row],[Aktual]], "")</calculatedColumnFormula>
    </tableColumn>
    <tableColumn id="6" xr3:uid="{00000000-0010-0000-0000-000006000000}" name="Estimasi " totalsRowFunction="sum" totalsRowDxfId="2">
      <calculatedColumnFormula>IFERROR(Biaya[[#This Row],[Jumlah]]*Biaya[[#This Row],[Estimasi]], "")</calculatedColumnFormula>
    </tableColumn>
    <tableColumn id="7" xr3:uid="{00000000-0010-0000-0000-000007000000}" name="Aktual " totalsRowFunction="sum" totalsRowDxfId="1">
      <calculatedColumnFormula>IFERROR(Biaya[[#This Row],[Jumlah]]*Biaya[[#This Row],[Aktual]], "")</calculatedColumnFormula>
    </tableColumn>
    <tableColumn id="9" xr3:uid="{00000000-0010-0000-0000-000009000000}" name="Selisih " totalsRowFunction="sum" totalsRowDxfId="0">
      <calculatedColumnFormula>IFERROR(Biaya[[#This Row],[Estimasi ]]-Biaya[[#This Row],[Aktual ]], "")</calculatedColumnFormula>
    </tableColumn>
  </tableColumns>
  <tableStyleInfo name="Kalkulator biaya renovasi kamar mandi" showFirstColumn="0" showLastColumn="0" showRowStripes="1" showColumnStripes="0"/>
  <extLst>
    <ext xmlns:x14="http://schemas.microsoft.com/office/spreadsheetml/2009/9/main" uri="{504A1905-F514-4f6f-8877-14C23A59335A}">
      <x14:table altTextSummary="Area, Item, Kuantitas, Perkiraan, dan Biaya Sebenarnya ada dalam tabel ini. Total Perkiraan dan Biaya sebenarnya, serta Selisih Biaya dihitung secara otomatis"/>
    </ext>
  </extLst>
</table>
</file>

<file path=xl/theme/theme11.xml><?xml version="1.0" encoding="utf-8"?>
<a:theme xmlns:a="http://schemas.openxmlformats.org/drawingml/2006/main" name="Office Theme">
  <a:themeElements>
    <a:clrScheme name="Bathroom remodel cost calculator">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Bathroom remodel cost calculator">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fitToPage="1"/>
  </sheetPr>
  <dimension ref="B1:J24"/>
  <sheetViews>
    <sheetView showGridLines="0" tabSelected="1" zoomScaleNormal="100" workbookViewId="0"/>
  </sheetViews>
  <sheetFormatPr defaultColWidth="9.140625" defaultRowHeight="30" customHeight="1" x14ac:dyDescent="0.25"/>
  <cols>
    <col min="1" max="1" width="2.7109375" style="2" customWidth="1"/>
    <col min="2" max="2" width="19" style="2" customWidth="1"/>
    <col min="3" max="3" width="47.5703125" style="2" customWidth="1"/>
    <col min="4" max="4" width="16.140625" style="2" customWidth="1"/>
    <col min="5" max="10" width="15.7109375" style="2" customWidth="1"/>
    <col min="11" max="11" width="2.7109375" style="2" customWidth="1"/>
    <col min="12" max="16384" width="9.140625" style="2"/>
  </cols>
  <sheetData>
    <row r="1" spans="2:10" ht="45.75" customHeight="1" thickBot="1" x14ac:dyDescent="0.45">
      <c r="B1" s="1" t="s">
        <v>0</v>
      </c>
      <c r="C1" s="1"/>
      <c r="D1" s="1"/>
      <c r="E1" s="1"/>
      <c r="F1" s="1"/>
      <c r="G1" s="1"/>
      <c r="H1" s="1"/>
      <c r="I1" s="1"/>
      <c r="J1" s="1"/>
    </row>
    <row r="2" spans="2:10" ht="15" customHeight="1" thickTop="1" x14ac:dyDescent="0.25">
      <c r="B2" s="28" t="s">
        <v>1</v>
      </c>
      <c r="C2" s="28"/>
      <c r="D2" s="28"/>
    </row>
    <row r="3" spans="2:10" ht="30" customHeight="1" x14ac:dyDescent="0.25">
      <c r="B3" s="28"/>
      <c r="C3" s="28"/>
      <c r="D3" s="28"/>
      <c r="E3" s="22" t="s">
        <v>32</v>
      </c>
      <c r="F3" s="22"/>
      <c r="G3" s="22"/>
      <c r="H3" s="21" t="s">
        <v>36</v>
      </c>
      <c r="I3" s="21"/>
      <c r="J3" s="21"/>
    </row>
    <row r="4" spans="2:10" ht="30" customHeight="1" x14ac:dyDescent="0.25">
      <c r="B4" s="11" t="s">
        <v>2</v>
      </c>
      <c r="C4" s="11" t="s">
        <v>15</v>
      </c>
      <c r="D4" s="12" t="s">
        <v>31</v>
      </c>
      <c r="E4" s="13" t="s">
        <v>33</v>
      </c>
      <c r="F4" s="14" t="s">
        <v>34</v>
      </c>
      <c r="G4" s="15" t="s">
        <v>35</v>
      </c>
      <c r="H4" s="7" t="s">
        <v>37</v>
      </c>
      <c r="I4" s="8" t="s">
        <v>38</v>
      </c>
      <c r="J4" s="9" t="s">
        <v>39</v>
      </c>
    </row>
    <row r="5" spans="2:10" ht="30" customHeight="1" x14ac:dyDescent="0.25">
      <c r="B5" s="2" t="s">
        <v>3</v>
      </c>
      <c r="C5" s="2" t="s">
        <v>16</v>
      </c>
      <c r="D5" s="3">
        <v>1</v>
      </c>
      <c r="E5" s="4">
        <v>250</v>
      </c>
      <c r="F5" s="4">
        <f t="shared" ref="F5:F20" ca="1" si="0">RANDBETWEEN(E5+2,E5+20)</f>
        <v>264</v>
      </c>
      <c r="G5" s="5">
        <f ca="1">IFERROR(Biaya[[#This Row],[Estimasi]]-Biaya[[#This Row],[Aktual]], "")</f>
        <v>-14</v>
      </c>
      <c r="H5" s="4">
        <f>IFERROR(Biaya[[#This Row],[Jumlah]]*Biaya[[#This Row],[Estimasi]], "")</f>
        <v>250</v>
      </c>
      <c r="I5" s="4">
        <f ca="1">IFERROR(Biaya[[#This Row],[Jumlah]]*Biaya[[#This Row],[Aktual]], "")</f>
        <v>264</v>
      </c>
      <c r="J5" s="4">
        <f ca="1">IFERROR(Biaya[[#This Row],[Estimasi ]]-Biaya[[#This Row],[Aktual ]], "")</f>
        <v>-14</v>
      </c>
    </row>
    <row r="6" spans="2:10" ht="30" customHeight="1" x14ac:dyDescent="0.25">
      <c r="B6" s="2" t="s">
        <v>3</v>
      </c>
      <c r="C6" s="2" t="s">
        <v>17</v>
      </c>
      <c r="D6" s="3">
        <v>1</v>
      </c>
      <c r="E6" s="4">
        <v>200</v>
      </c>
      <c r="F6" s="4">
        <f t="shared" ca="1" si="0"/>
        <v>213</v>
      </c>
      <c r="G6" s="5">
        <f ca="1">IFERROR(Biaya[[#This Row],[Estimasi]]-Biaya[[#This Row],[Aktual]], "")</f>
        <v>-13</v>
      </c>
      <c r="H6" s="4">
        <f>IFERROR(Biaya[[#This Row],[Jumlah]]*Biaya[[#This Row],[Estimasi]], "")</f>
        <v>200</v>
      </c>
      <c r="I6" s="4">
        <f ca="1">IFERROR(Biaya[[#This Row],[Jumlah]]*Biaya[[#This Row],[Aktual]], "")</f>
        <v>213</v>
      </c>
      <c r="J6" s="4">
        <f ca="1">IFERROR(Biaya[[#This Row],[Estimasi ]]-Biaya[[#This Row],[Aktual ]], "")</f>
        <v>-13</v>
      </c>
    </row>
    <row r="7" spans="2:10" ht="30" customHeight="1" x14ac:dyDescent="0.25">
      <c r="B7" s="2" t="s">
        <v>3</v>
      </c>
      <c r="C7" s="2" t="s">
        <v>18</v>
      </c>
      <c r="D7" s="3">
        <v>1</v>
      </c>
      <c r="E7" s="4">
        <v>50</v>
      </c>
      <c r="F7" s="4">
        <f t="shared" ca="1" si="0"/>
        <v>70</v>
      </c>
      <c r="G7" s="5">
        <f ca="1">IFERROR(Biaya[[#This Row],[Estimasi]]-Biaya[[#This Row],[Aktual]], "")</f>
        <v>-20</v>
      </c>
      <c r="H7" s="4">
        <f>IFERROR(Biaya[[#This Row],[Jumlah]]*Biaya[[#This Row],[Estimasi]], "")</f>
        <v>50</v>
      </c>
      <c r="I7" s="4">
        <f ca="1">IFERROR(Biaya[[#This Row],[Jumlah]]*Biaya[[#This Row],[Aktual]], "")</f>
        <v>70</v>
      </c>
      <c r="J7" s="4">
        <f ca="1">IFERROR(Biaya[[#This Row],[Estimasi ]]-Biaya[[#This Row],[Aktual ]], "")</f>
        <v>-20</v>
      </c>
    </row>
    <row r="8" spans="2:10" ht="30" customHeight="1" x14ac:dyDescent="0.25">
      <c r="B8" s="2" t="s">
        <v>3</v>
      </c>
      <c r="C8" s="2" t="s">
        <v>19</v>
      </c>
      <c r="D8" s="3">
        <v>1</v>
      </c>
      <c r="E8" s="4">
        <v>200</v>
      </c>
      <c r="F8" s="4">
        <f t="shared" ca="1" si="0"/>
        <v>220</v>
      </c>
      <c r="G8" s="5">
        <f ca="1">IFERROR(Biaya[[#This Row],[Estimasi]]-Biaya[[#This Row],[Aktual]], "")</f>
        <v>-20</v>
      </c>
      <c r="H8" s="4">
        <f>IFERROR(Biaya[[#This Row],[Jumlah]]*Biaya[[#This Row],[Estimasi]], "")</f>
        <v>200</v>
      </c>
      <c r="I8" s="4">
        <f ca="1">IFERROR(Biaya[[#This Row],[Jumlah]]*Biaya[[#This Row],[Aktual]], "")</f>
        <v>220</v>
      </c>
      <c r="J8" s="4">
        <f ca="1">IFERROR(Biaya[[#This Row],[Estimasi ]]-Biaya[[#This Row],[Aktual ]], "")</f>
        <v>-20</v>
      </c>
    </row>
    <row r="9" spans="2:10" ht="30" customHeight="1" x14ac:dyDescent="0.25">
      <c r="B9" s="2" t="s">
        <v>4</v>
      </c>
      <c r="C9" s="2" t="s">
        <v>20</v>
      </c>
      <c r="D9" s="3">
        <v>1</v>
      </c>
      <c r="E9" s="4">
        <v>200</v>
      </c>
      <c r="F9" s="4">
        <f t="shared" ca="1" si="0"/>
        <v>215</v>
      </c>
      <c r="G9" s="5">
        <f ca="1">IFERROR(Biaya[[#This Row],[Estimasi]]-Biaya[[#This Row],[Aktual]], "")</f>
        <v>-15</v>
      </c>
      <c r="H9" s="4">
        <f>IFERROR(Biaya[[#This Row],[Jumlah]]*Biaya[[#This Row],[Estimasi]], "")</f>
        <v>200</v>
      </c>
      <c r="I9" s="4">
        <f ca="1">IFERROR(Biaya[[#This Row],[Jumlah]]*Biaya[[#This Row],[Aktual]], "")</f>
        <v>215</v>
      </c>
      <c r="J9" s="4">
        <f ca="1">IFERROR(Biaya[[#This Row],[Estimasi ]]-Biaya[[#This Row],[Aktual ]], "")</f>
        <v>-15</v>
      </c>
    </row>
    <row r="10" spans="2:10" ht="30" customHeight="1" x14ac:dyDescent="0.25">
      <c r="B10" s="2" t="s">
        <v>4</v>
      </c>
      <c r="C10" s="2" t="s">
        <v>21</v>
      </c>
      <c r="D10" s="3">
        <v>2</v>
      </c>
      <c r="E10" s="4">
        <v>100</v>
      </c>
      <c r="F10" s="4">
        <f t="shared" ca="1" si="0"/>
        <v>102</v>
      </c>
      <c r="G10" s="5">
        <f ca="1">IFERROR(Biaya[[#This Row],[Estimasi]]-Biaya[[#This Row],[Aktual]], "")</f>
        <v>-2</v>
      </c>
      <c r="H10" s="4">
        <f>IFERROR(Biaya[[#This Row],[Jumlah]]*Biaya[[#This Row],[Estimasi]], "")</f>
        <v>200</v>
      </c>
      <c r="I10" s="4">
        <f ca="1">IFERROR(Biaya[[#This Row],[Jumlah]]*Biaya[[#This Row],[Aktual]], "")</f>
        <v>204</v>
      </c>
      <c r="J10" s="4">
        <f ca="1">IFERROR(Biaya[[#This Row],[Estimasi ]]-Biaya[[#This Row],[Aktual ]], "")</f>
        <v>-4</v>
      </c>
    </row>
    <row r="11" spans="2:10" ht="30" customHeight="1" x14ac:dyDescent="0.25">
      <c r="B11" s="2" t="s">
        <v>5</v>
      </c>
      <c r="C11" s="2" t="s">
        <v>22</v>
      </c>
      <c r="D11" s="3">
        <v>5</v>
      </c>
      <c r="E11" s="4">
        <v>22.5</v>
      </c>
      <c r="F11" s="4">
        <f t="shared" ca="1" si="0"/>
        <v>28</v>
      </c>
      <c r="G11" s="5">
        <f ca="1">IFERROR(Biaya[[#This Row],[Estimasi]]-Biaya[[#This Row],[Aktual]], "")</f>
        <v>-5.5</v>
      </c>
      <c r="H11" s="4">
        <f>IFERROR(Biaya[[#This Row],[Jumlah]]*Biaya[[#This Row],[Estimasi]], "")</f>
        <v>112.5</v>
      </c>
      <c r="I11" s="4">
        <f ca="1">IFERROR(Biaya[[#This Row],[Jumlah]]*Biaya[[#This Row],[Aktual]], "")</f>
        <v>140</v>
      </c>
      <c r="J11" s="4">
        <f ca="1">IFERROR(Biaya[[#This Row],[Estimasi ]]-Biaya[[#This Row],[Aktual ]], "")</f>
        <v>-27.5</v>
      </c>
    </row>
    <row r="12" spans="2:10" ht="30" customHeight="1" x14ac:dyDescent="0.25">
      <c r="B12" s="2" t="s">
        <v>6</v>
      </c>
      <c r="C12" s="2" t="s">
        <v>23</v>
      </c>
      <c r="D12" s="3">
        <v>1</v>
      </c>
      <c r="E12" s="4">
        <v>90</v>
      </c>
      <c r="F12" s="4">
        <f t="shared" ca="1" si="0"/>
        <v>94</v>
      </c>
      <c r="G12" s="5">
        <f ca="1">IFERROR(Biaya[[#This Row],[Estimasi]]-Biaya[[#This Row],[Aktual]], "")</f>
        <v>-4</v>
      </c>
      <c r="H12" s="4">
        <f>IFERROR(Biaya[[#This Row],[Jumlah]]*Biaya[[#This Row],[Estimasi]], "")</f>
        <v>90</v>
      </c>
      <c r="I12" s="4">
        <f ca="1">IFERROR(Biaya[[#This Row],[Jumlah]]*Biaya[[#This Row],[Aktual]], "")</f>
        <v>94</v>
      </c>
      <c r="J12" s="4">
        <f ca="1">IFERROR(Biaya[[#This Row],[Estimasi ]]-Biaya[[#This Row],[Aktual ]], "")</f>
        <v>-4</v>
      </c>
    </row>
    <row r="13" spans="2:10" ht="30" customHeight="1" x14ac:dyDescent="0.25">
      <c r="B13" s="2" t="s">
        <v>6</v>
      </c>
      <c r="C13" s="2" t="s">
        <v>24</v>
      </c>
      <c r="D13" s="3">
        <v>1</v>
      </c>
      <c r="E13" s="4">
        <v>115</v>
      </c>
      <c r="F13" s="4">
        <f t="shared" ca="1" si="0"/>
        <v>120</v>
      </c>
      <c r="G13" s="5">
        <f ca="1">IFERROR(Biaya[[#This Row],[Estimasi]]-Biaya[[#This Row],[Aktual]], "")</f>
        <v>-5</v>
      </c>
      <c r="H13" s="4">
        <f>IFERROR(Biaya[[#This Row],[Jumlah]]*Biaya[[#This Row],[Estimasi]], "")</f>
        <v>115</v>
      </c>
      <c r="I13" s="4">
        <f ca="1">IFERROR(Biaya[[#This Row],[Jumlah]]*Biaya[[#This Row],[Aktual]], "")</f>
        <v>120</v>
      </c>
      <c r="J13" s="4">
        <f ca="1">IFERROR(Biaya[[#This Row],[Estimasi ]]-Biaya[[#This Row],[Aktual ]], "")</f>
        <v>-5</v>
      </c>
    </row>
    <row r="14" spans="2:10" ht="30" customHeight="1" x14ac:dyDescent="0.25">
      <c r="B14" s="2" t="s">
        <v>6</v>
      </c>
      <c r="C14" s="2" t="s">
        <v>25</v>
      </c>
      <c r="D14" s="3">
        <v>1</v>
      </c>
      <c r="E14" s="4">
        <v>95</v>
      </c>
      <c r="F14" s="4">
        <f t="shared" ca="1" si="0"/>
        <v>112</v>
      </c>
      <c r="G14" s="5">
        <f ca="1">IFERROR(Biaya[[#This Row],[Estimasi]]-Biaya[[#This Row],[Aktual]], "")</f>
        <v>-17</v>
      </c>
      <c r="H14" s="4">
        <f>IFERROR(Biaya[[#This Row],[Jumlah]]*Biaya[[#This Row],[Estimasi]], "")</f>
        <v>95</v>
      </c>
      <c r="I14" s="4">
        <f ca="1">IFERROR(Biaya[[#This Row],[Jumlah]]*Biaya[[#This Row],[Aktual]], "")</f>
        <v>112</v>
      </c>
      <c r="J14" s="4">
        <f ca="1">IFERROR(Biaya[[#This Row],[Estimasi ]]-Biaya[[#This Row],[Aktual ]], "")</f>
        <v>-17</v>
      </c>
    </row>
    <row r="15" spans="2:10" ht="30" customHeight="1" x14ac:dyDescent="0.25">
      <c r="B15" s="2" t="s">
        <v>7</v>
      </c>
      <c r="C15" s="2" t="s">
        <v>26</v>
      </c>
      <c r="D15" s="3">
        <v>35</v>
      </c>
      <c r="E15" s="4">
        <v>12</v>
      </c>
      <c r="F15" s="4">
        <f t="shared" ca="1" si="0"/>
        <v>24</v>
      </c>
      <c r="G15" s="5">
        <f ca="1">IFERROR(Biaya[[#This Row],[Estimasi]]-Biaya[[#This Row],[Aktual]], "")</f>
        <v>-12</v>
      </c>
      <c r="H15" s="4">
        <f>IFERROR(Biaya[[#This Row],[Jumlah]]*Biaya[[#This Row],[Estimasi]], "")</f>
        <v>420</v>
      </c>
      <c r="I15" s="4">
        <f ca="1">IFERROR(Biaya[[#This Row],[Jumlah]]*Biaya[[#This Row],[Aktual]], "")</f>
        <v>840</v>
      </c>
      <c r="J15" s="4">
        <f ca="1">IFERROR(Biaya[[#This Row],[Estimasi ]]-Biaya[[#This Row],[Aktual ]], "")</f>
        <v>-420</v>
      </c>
    </row>
    <row r="16" spans="2:10" ht="30" customHeight="1" x14ac:dyDescent="0.25">
      <c r="B16" s="2" t="s">
        <v>8</v>
      </c>
      <c r="C16" s="2" t="s">
        <v>27</v>
      </c>
      <c r="D16" s="3">
        <v>2</v>
      </c>
      <c r="E16" s="4">
        <v>15</v>
      </c>
      <c r="F16" s="4">
        <f t="shared" ca="1" si="0"/>
        <v>32</v>
      </c>
      <c r="G16" s="5">
        <f ca="1">IFERROR(Biaya[[#This Row],[Estimasi]]-Biaya[[#This Row],[Aktual]], "")</f>
        <v>-17</v>
      </c>
      <c r="H16" s="4">
        <f>IFERROR(Biaya[[#This Row],[Jumlah]]*Biaya[[#This Row],[Estimasi]], "")</f>
        <v>30</v>
      </c>
      <c r="I16" s="4">
        <f ca="1">IFERROR(Biaya[[#This Row],[Jumlah]]*Biaya[[#This Row],[Aktual]], "")</f>
        <v>64</v>
      </c>
      <c r="J16" s="4">
        <f ca="1">IFERROR(Biaya[[#This Row],[Estimasi ]]-Biaya[[#This Row],[Aktual ]], "")</f>
        <v>-34</v>
      </c>
    </row>
    <row r="17" spans="2:10" ht="30" customHeight="1" x14ac:dyDescent="0.25">
      <c r="B17" s="2" t="s">
        <v>8</v>
      </c>
      <c r="C17" s="2" t="s">
        <v>28</v>
      </c>
      <c r="D17" s="3">
        <v>1</v>
      </c>
      <c r="E17" s="4">
        <v>10</v>
      </c>
      <c r="F17" s="4">
        <f t="shared" ca="1" si="0"/>
        <v>27</v>
      </c>
      <c r="G17" s="5">
        <f ca="1">IFERROR(Biaya[[#This Row],[Estimasi]]-Biaya[[#This Row],[Aktual]], "")</f>
        <v>-17</v>
      </c>
      <c r="H17" s="4">
        <f>IFERROR(Biaya[[#This Row],[Jumlah]]*Biaya[[#This Row],[Estimasi]], "")</f>
        <v>10</v>
      </c>
      <c r="I17" s="4">
        <f ca="1">IFERROR(Biaya[[#This Row],[Jumlah]]*Biaya[[#This Row],[Aktual]], "")</f>
        <v>27</v>
      </c>
      <c r="J17" s="4">
        <f ca="1">IFERROR(Biaya[[#This Row],[Estimasi ]]-Biaya[[#This Row],[Aktual ]], "")</f>
        <v>-17</v>
      </c>
    </row>
    <row r="18" spans="2:10" ht="30" customHeight="1" x14ac:dyDescent="0.25">
      <c r="B18" s="2" t="s">
        <v>9</v>
      </c>
      <c r="C18" s="2" t="s">
        <v>29</v>
      </c>
      <c r="D18" s="3">
        <v>4</v>
      </c>
      <c r="E18" s="4">
        <v>25</v>
      </c>
      <c r="F18" s="4">
        <f t="shared" ca="1" si="0"/>
        <v>28</v>
      </c>
      <c r="G18" s="5">
        <f ca="1">IFERROR(Biaya[[#This Row],[Estimasi]]-Biaya[[#This Row],[Aktual]], "")</f>
        <v>-3</v>
      </c>
      <c r="H18" s="4">
        <f>IFERROR(Biaya[[#This Row],[Jumlah]]*Biaya[[#This Row],[Estimasi]], "")</f>
        <v>100</v>
      </c>
      <c r="I18" s="4">
        <f ca="1">IFERROR(Biaya[[#This Row],[Jumlah]]*Biaya[[#This Row],[Aktual]], "")</f>
        <v>112</v>
      </c>
      <c r="J18" s="4">
        <f ca="1">IFERROR(Biaya[[#This Row],[Estimasi ]]-Biaya[[#This Row],[Aktual ]], "")</f>
        <v>-12</v>
      </c>
    </row>
    <row r="19" spans="2:10" ht="30" customHeight="1" x14ac:dyDescent="0.25">
      <c r="B19" s="2" t="s">
        <v>10</v>
      </c>
      <c r="C19" s="2" t="s">
        <v>30</v>
      </c>
      <c r="D19" s="3">
        <v>2</v>
      </c>
      <c r="E19" s="4">
        <v>60</v>
      </c>
      <c r="F19" s="4">
        <f t="shared" ca="1" si="0"/>
        <v>71</v>
      </c>
      <c r="G19" s="5">
        <f ca="1">IFERROR(Biaya[[#This Row],[Estimasi]]-Biaya[[#This Row],[Aktual]], "")</f>
        <v>-11</v>
      </c>
      <c r="H19" s="4">
        <f>IFERROR(Biaya[[#This Row],[Jumlah]]*Biaya[[#This Row],[Estimasi]], "")</f>
        <v>120</v>
      </c>
      <c r="I19" s="4">
        <f ca="1">IFERROR(Biaya[[#This Row],[Jumlah]]*Biaya[[#This Row],[Aktual]], "")</f>
        <v>142</v>
      </c>
      <c r="J19" s="4">
        <f ca="1">IFERROR(Biaya[[#This Row],[Estimasi ]]-Biaya[[#This Row],[Aktual ]], "")</f>
        <v>-22</v>
      </c>
    </row>
    <row r="20" spans="2:10" ht="30" customHeight="1" x14ac:dyDescent="0.25">
      <c r="B20" s="2" t="s">
        <v>11</v>
      </c>
      <c r="D20" s="3">
        <v>1</v>
      </c>
      <c r="E20" s="4">
        <v>20</v>
      </c>
      <c r="F20" s="4">
        <f t="shared" ca="1" si="0"/>
        <v>35</v>
      </c>
      <c r="G20" s="5">
        <f ca="1">IFERROR(Biaya[[#This Row],[Estimasi]]-Biaya[[#This Row],[Aktual]], "")</f>
        <v>-15</v>
      </c>
      <c r="H20" s="4">
        <f>IFERROR(Biaya[[#This Row],[Jumlah]]*Biaya[[#This Row],[Estimasi]], "")</f>
        <v>20</v>
      </c>
      <c r="I20" s="4">
        <f ca="1">IFERROR(Biaya[[#This Row],[Jumlah]]*Biaya[[#This Row],[Aktual]], "")</f>
        <v>35</v>
      </c>
      <c r="J20" s="4">
        <f ca="1">IFERROR(Biaya[[#This Row],[Estimasi ]]-Biaya[[#This Row],[Aktual ]], "")</f>
        <v>-15</v>
      </c>
    </row>
    <row r="21" spans="2:10" ht="30" customHeight="1" x14ac:dyDescent="0.25">
      <c r="B21" s="10" t="s">
        <v>12</v>
      </c>
      <c r="D21" s="6"/>
      <c r="E21" s="29">
        <f>SUBTOTAL(109,Biaya[Estimasi])</f>
        <v>1464.5</v>
      </c>
      <c r="F21" s="30">
        <f ca="1">SUBTOTAL(109,Biaya[Aktual])</f>
        <v>1655</v>
      </c>
      <c r="G21" s="31">
        <f ca="1">SUBTOTAL(109,Biaya[Selisih])</f>
        <v>-190.5</v>
      </c>
      <c r="H21" s="32">
        <f>SUBTOTAL(109,Biaya[[Estimasi ]])</f>
        <v>2212.5</v>
      </c>
      <c r="I21" s="32">
        <f ca="1">SUBTOTAL(109,Biaya[[Aktual ]])</f>
        <v>2872</v>
      </c>
      <c r="J21" s="33">
        <f ca="1">SUBTOTAL(109,Biaya[[Selisih ]])</f>
        <v>-659.5</v>
      </c>
    </row>
    <row r="22" spans="2:10" ht="30" hidden="1" customHeight="1" x14ac:dyDescent="0.25">
      <c r="B22" s="16"/>
      <c r="D22" s="17"/>
      <c r="E22" s="18"/>
      <c r="F22" s="18"/>
      <c r="G22" s="20"/>
      <c r="H22" s="19"/>
      <c r="I22" s="19"/>
      <c r="J22" s="18"/>
    </row>
    <row r="23" spans="2:10" ht="30" customHeight="1" x14ac:dyDescent="0.25">
      <c r="B23" s="23" t="s">
        <v>13</v>
      </c>
      <c r="C23" s="24"/>
      <c r="D23" s="24"/>
      <c r="E23" s="26">
        <f>IFERROR(Biaya[[#Totals],[Estimasi]]*0.3, "")</f>
        <v>439.34999999999997</v>
      </c>
      <c r="F23" s="26"/>
      <c r="G23" s="26"/>
      <c r="H23" s="27">
        <f>IFERROR(Biaya[[#Totals],[Estimasi ]]*0.3, "")</f>
        <v>663.75</v>
      </c>
      <c r="I23" s="27"/>
      <c r="J23" s="27"/>
    </row>
    <row r="24" spans="2:10" ht="30" customHeight="1" x14ac:dyDescent="0.25">
      <c r="B24" s="25" t="s">
        <v>14</v>
      </c>
      <c r="C24" s="23"/>
      <c r="D24" s="23"/>
      <c r="E24" s="26">
        <f>IFERROR(SUM(E21:E21), "")</f>
        <v>1464.5</v>
      </c>
      <c r="F24" s="26"/>
      <c r="G24" s="26"/>
      <c r="H24" s="27">
        <f>IFERROR(SUM(Biaya[[#Totals],[Estimasi ]],Sisa), "")</f>
        <v>2876.25</v>
      </c>
      <c r="I24" s="27"/>
      <c r="J24" s="27"/>
    </row>
  </sheetData>
  <mergeCells count="9">
    <mergeCell ref="H3:J3"/>
    <mergeCell ref="E3:G3"/>
    <mergeCell ref="B23:D23"/>
    <mergeCell ref="B24:D24"/>
    <mergeCell ref="E23:G23"/>
    <mergeCell ref="E24:G24"/>
    <mergeCell ref="H23:J23"/>
    <mergeCell ref="H24:J24"/>
    <mergeCell ref="B2:D3"/>
  </mergeCells>
  <conditionalFormatting sqref="H5:J20">
    <cfRule type="expression" dxfId="6" priority="2">
      <formula>MOD(ROW()+1,2)=0</formula>
    </cfRule>
  </conditionalFormatting>
  <dataValidations count="19">
    <dataValidation allowBlank="1" showInputMessage="1" showErrorMessage="1" prompt="Masukkan Detail Biaya dalam kolom E dan F pada tabel di bawah ini. Selisih akan diperbarui secara otomatis dalam kolom G" sqref="E3:G3" xr:uid="{00000000-0002-0000-0000-000000000000}"/>
    <dataValidation allowBlank="1" showInputMessage="1" showErrorMessage="1" prompt="Selisih dari Total Estimasi dan biaya Aktual akan dihitung secara otomatis dalam kolom di bawah judul ini. Jumlah negatif akan disorot menggunakan warna RGB R=255 G=0 B=0" sqref="J4" xr:uid="{00000000-0002-0000-0000-000001000000}"/>
    <dataValidation allowBlank="1" showInputMessage="1" showErrorMessage="1" prompt="Selisih Estimasi dan biaya Aktual akan dihitung secara otomatis dalam kolom di bawah judul ini. Jumlah negatif akan disorot menggunakan warna RGB R=255 G=0 B=0" sqref="G4" xr:uid="{00000000-0002-0000-0000-000002000000}"/>
    <dataValidation allowBlank="1" showInputMessage="1" showErrorMessage="1" prompt="Masukkan Area dalam kolom di bawah judul ini. Gunakan filter judul untuk menemukan entri tertentu" sqref="B4" xr:uid="{00000000-0002-0000-0000-000003000000}"/>
    <dataValidation allowBlank="1" showInputMessage="1" showErrorMessage="1" prompt="Masukkan Item dalam kolom di bawah judul ini" sqref="C4" xr:uid="{00000000-0002-0000-0000-000004000000}"/>
    <dataValidation allowBlank="1" showInputMessage="1" showErrorMessage="1" prompt="Masukkan Jumlah dalam kolom di bawah judul ini" sqref="D4" xr:uid="{00000000-0002-0000-0000-000005000000}"/>
    <dataValidation allowBlank="1" showInputMessage="1" showErrorMessage="1" prompt="Masukkan Estimasi biaya dalam kolom di bawah judul ini" sqref="E4" xr:uid="{00000000-0002-0000-0000-000006000000}"/>
    <dataValidation allowBlank="1" showInputMessage="1" showErrorMessage="1" prompt="Masukkan biaya Aktual dalam kolom di bawah judul ini" sqref="F4" xr:uid="{00000000-0002-0000-0000-000007000000}"/>
    <dataValidation allowBlank="1" showInputMessage="1" showErrorMessage="1" prompt="Total Estimasi biaya akan dihitung secara otomatis dalam kolom di bawah judul ini" sqref="H4" xr:uid="{00000000-0002-0000-0000-000008000000}"/>
    <dataValidation allowBlank="1" showInputMessage="1" showErrorMessage="1" prompt="Total biaya Aktual akan dihitung secara otomatis dalam kolom di bawah judul ini" sqref="I4" xr:uid="{00000000-0002-0000-0000-000009000000}"/>
    <dataValidation allowBlank="1" showInputMessage="1" showErrorMessage="1" prompt="Buat Kalkulator Biaya Renovasi Kamar Mandi dalam lembar kerja ini. Total Estimasi dan biaya Aktual, Selisih Biaya, Biaya Tidak Terduga, dan Total biaya akan dihitung secara otomatis" sqref="A1" xr:uid="{00000000-0002-0000-0000-00000A000000}"/>
    <dataValidation allowBlank="1" showInputMessage="1" showErrorMessage="1" prompt="Judul lembar kerja berada dalam sel ini. Masukkan detail dalam tabel Biaya mulai dari sel B4. Estimasi, Biaya Tidak Terduga, dan Total biaya akan dihitung secara otomatis di akhir tabel" sqref="B1" xr:uid="{00000000-0002-0000-0000-00000B000000}"/>
    <dataValidation allowBlank="1" showInputMessage="1" showErrorMessage="1" prompt="Biaya Tidak Terduga akan dihitung secara otomatis dalam sel sebelah kanan" sqref="B23:D23" xr:uid="{00000000-0002-0000-0000-00000C000000}"/>
    <dataValidation allowBlank="1" showInputMessage="1" showErrorMessage="1" prompt="Total biaya akan dihitung secara otomatis dalam sel di sebelah kanan" sqref="B24:D24" xr:uid="{00000000-0002-0000-0000-00000D000000}"/>
    <dataValidation allowBlank="1" showInputMessage="1" showErrorMessage="1" prompt="Biaya Tidak Terduga dari subtotal Total Estimasi Biaya akan dihitung secara otomatis dalam sel ini" sqref="H23:J23" xr:uid="{00000000-0002-0000-0000-00000E000000}"/>
    <dataValidation allowBlank="1" showInputMessage="1" showErrorMessage="1" prompt="Total Estimasi Biaya termasuk Biaya Tidak Terduga akan dihitung secara otomatis dalam sel ini" sqref="H24:J24" xr:uid="{00000000-0002-0000-0000-00000F000000}"/>
    <dataValidation allowBlank="1" showInputMessage="1" showErrorMessage="1" prompt="Total Estimasi Detail Biaya termasuk Biaya Tidak Terduga akan dihitung secara otomatis dalam sel ini" sqref="E24:G24" xr:uid="{00000000-0002-0000-0000-000010000000}"/>
    <dataValidation allowBlank="1" showInputMessage="1" showErrorMessage="1" prompt="Total Biaya akan dihitung secara otomatis dalam kolom H dan I pada tabel di bawah ini. Selisih akan dihitung secara otomatis dalam kolom J" sqref="H3:J3" xr:uid="{00000000-0002-0000-0000-000011000000}"/>
    <dataValidation allowBlank="1" showInputMessage="1" showErrorMessage="1" prompt="Biaya Tidak Terduga dari subtotal Detail Estimasi Biaya akan dihitung secara otomatis dalam sel ini" sqref="E23:G23" xr:uid="{00000000-0002-0000-0000-000012000000}"/>
  </dataValidations>
  <printOptions horizontalCentered="1"/>
  <pageMargins left="0.4" right="0.4" top="0.4" bottom="0.4" header="0.3" footer="0.3"/>
  <pageSetup paperSize="9" scale="77" fitToHeight="0" orientation="landscape"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EA7A99CB-99E5-49FD-82F9-292A21F34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EA94C1ED-25DF-4B8A-B97E-D4B8A86A026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D7C3E954-995B-4056-B2AD-CB51491F34B7}">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TM03986880</ap:Template>
  <ap:DocSecurity>0</ap:DocSecurity>
  <ap:ScaleCrop>false</ap:ScaleCrop>
  <ap:HeadingPairs>
    <vt:vector baseType="variant" size="4">
      <vt:variant>
        <vt:lpstr>Lembar kerja</vt:lpstr>
      </vt:variant>
      <vt:variant>
        <vt:i4>1</vt:i4>
      </vt:variant>
      <vt:variant>
        <vt:lpstr>Rentang Bernama</vt:lpstr>
      </vt:variant>
      <vt:variant>
        <vt:i4>3</vt:i4>
      </vt:variant>
    </vt:vector>
  </ap:HeadingPairs>
  <ap:TitlesOfParts>
    <vt:vector baseType="lpstr" size="4">
      <vt:lpstr>Biaya Renovasi Kamar Mandi</vt:lpstr>
      <vt:lpstr>Judul1</vt:lpstr>
      <vt:lpstr>'Biaya Renovasi Kamar Mandi'!Print_Titles</vt:lpstr>
      <vt:lpstr>Sisa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2022-02-14T04:51:02Z</dcterms:created>
  <dcterms:modified xsi:type="dcterms:W3CDTF">2022-03-31T07:23:40Z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