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10575" xr2:uid="{00000000-000D-0000-FFFF-FFFF00000000}"/>
  </bookViews>
  <sheets>
    <sheet name="Laporan Pengeluaran" sheetId="1" r:id="rId1"/>
  </sheets>
  <definedNames>
    <definedName name="BiayaPerjalanan">'Laporan Pengeluaran'!$L$3</definedName>
    <definedName name="JudulKolom1">Pengeluaran[[#Headers],[Tanggal]]</definedName>
    <definedName name="_xlnm.Print_Titles" localSheetId="0">'Laporan Pengeluaran'!$9:$9</definedName>
    <definedName name="TotalBiayaPenggantian">Pengeluaran[[#Totals],[Total]]</definedName>
  </definedNames>
  <calcPr calcId="171027"/>
</workbook>
</file>

<file path=xl/calcChain.xml><?xml version="1.0" encoding="utf-8"?>
<calcChain xmlns="http://schemas.openxmlformats.org/spreadsheetml/2006/main">
  <c r="K14" i="1" l="1"/>
  <c r="J11" i="1"/>
  <c r="N11" i="1" s="1"/>
  <c r="J12" i="1"/>
  <c r="N12" i="1" s="1"/>
  <c r="J13" i="1"/>
  <c r="N13" i="1" s="1"/>
  <c r="J10" i="1"/>
  <c r="J14" i="1" s="1"/>
  <c r="I14" i="1"/>
  <c r="H14" i="1"/>
  <c r="G14" i="1"/>
  <c r="F14" i="1"/>
  <c r="E14" i="1"/>
  <c r="D14" i="1"/>
  <c r="N10" i="1" l="1"/>
  <c r="G5" i="1"/>
  <c r="B13" i="1"/>
  <c r="B12" i="1"/>
  <c r="B11" i="1"/>
  <c r="B10" i="1"/>
  <c r="C7" i="1" s="1"/>
  <c r="N14" i="1" l="1"/>
  <c r="L5" i="1" s="1"/>
</calcChain>
</file>

<file path=xl/sharedStrings.xml><?xml version="1.0" encoding="utf-8"?>
<sst xmlns="http://schemas.openxmlformats.org/spreadsheetml/2006/main" count="33" uniqueCount="30">
  <si>
    <t>Laporan Biaya Perjalanan</t>
  </si>
  <si>
    <t>Nama</t>
  </si>
  <si>
    <t>Departemen</t>
  </si>
  <si>
    <t>Periode</t>
  </si>
  <si>
    <t>Tanggal</t>
  </si>
  <si>
    <t>Total</t>
  </si>
  <si>
    <t xml:space="preserve">Kirana Ariani </t>
  </si>
  <si>
    <t>Penjualan</t>
  </si>
  <si>
    <t>Deskripsi Pengeluaran</t>
  </si>
  <si>
    <t>Perjalanan ke kantor klien</t>
  </si>
  <si>
    <t>Makan siang dengan klien</t>
  </si>
  <si>
    <t>Seminar sore</t>
  </si>
  <si>
    <t>Perjalanan ke bandara</t>
  </si>
  <si>
    <t>Disahkan oleh</t>
  </si>
  <si>
    <t>Tanggal Dikirim</t>
  </si>
  <si>
    <t>Tiket pesawat</t>
  </si>
  <si>
    <t>Akomodasi</t>
  </si>
  <si>
    <t>Yogi Budiman</t>
  </si>
  <si>
    <t>Konsumsi &amp; Tips</t>
  </si>
  <si>
    <t>Konferensi dan Seminar</t>
  </si>
  <si>
    <t>Biaya Penggantian per Mil</t>
  </si>
  <si>
    <t>Total Biaya Penggantian</t>
  </si>
  <si>
    <t>Mil</t>
  </si>
  <si>
    <t>Penggantian Berdasarkan Jarak</t>
  </si>
  <si>
    <t>Lain-lain</t>
  </si>
  <si>
    <t>Kurs Mata Uang</t>
  </si>
  <si>
    <t>Mata Uang Pengeluaran</t>
  </si>
  <si>
    <t>CAD</t>
  </si>
  <si>
    <t>IDR</t>
  </si>
  <si>
    <t>Transportasi Darat 
(Bahan Bakar, Sewa Mobil, Taksi)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</si>
</sst>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Rp&quot;#,##0.00_);\(&quot;Rp&quot;#,##0.00\)"/>
    <numFmt numFmtId="165" formatCode="_(&quot;$&quot;* #,##0.00_);_(&quot;$&quot;* \(#,##0.00\);_(&quot;$&quot;* &quot;-&quot;??_);_(@_)"/>
    <numFmt numFmtId="166" formatCode="&quot;$&quot;#,##0.00"/>
    <numFmt numFmtId="167" formatCode="&quot;Rp&quot;#,##0.00"/>
    <numFmt numFmtId="168" formatCode="#,##0.0000"/>
  </numFmts>
  <fonts count="17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2" tint="-0.89996032593768116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5" fontId="1" fillId="0" borderId="0" applyFont="0" applyFill="0" applyBorder="0" applyAlignment="0" applyProtection="0"/>
    <xf numFmtId="166" fontId="5" fillId="7" borderId="1" applyFill="0" applyBorder="0">
      <alignment horizontal="right" vertical="center" indent="1"/>
    </xf>
    <xf numFmtId="164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4">
    <xf numFmtId="0" fontId="0" fillId="0" borderId="0" xfId="0">
      <alignment horizontal="left" vertical="center" wrapText="1" indent="1"/>
    </xf>
    <xf numFmtId="0" fontId="12" fillId="2" borderId="0" xfId="13" applyFont="1" applyProtection="1">
      <alignment horizontal="right" vertical="center"/>
      <protection locked="0"/>
    </xf>
    <xf numFmtId="0" fontId="12" fillId="2" borderId="0" xfId="13" applyFont="1" applyProtection="1">
      <alignment horizontal="right" vertical="center"/>
      <protection locked="0"/>
    </xf>
    <xf numFmtId="0" fontId="13" fillId="2" borderId="0" xfId="0" applyFont="1" applyFill="1" applyProtection="1">
      <alignment horizontal="left" vertical="center" wrapText="1" indent="1"/>
      <protection locked="0"/>
    </xf>
    <xf numFmtId="0" fontId="13" fillId="0" borderId="0" xfId="0" applyFont="1">
      <alignment horizontal="left" vertical="center" wrapText="1" indent="1"/>
    </xf>
    <xf numFmtId="0" fontId="13" fillId="0" borderId="0" xfId="0" applyFont="1" applyBorder="1">
      <alignment horizontal="left" vertical="center" wrapText="1" indent="1"/>
    </xf>
    <xf numFmtId="0" fontId="14" fillId="0" borderId="0" xfId="1" applyFont="1">
      <alignment horizontal="right" vertical="center"/>
    </xf>
    <xf numFmtId="0" fontId="13" fillId="0" borderId="8" xfId="16" applyFont="1" applyFill="1">
      <alignment horizontal="left" vertical="center" wrapText="1" indent="1"/>
    </xf>
    <xf numFmtId="0" fontId="14" fillId="0" borderId="9" xfId="1" applyFont="1" applyBorder="1">
      <alignment horizontal="right" vertical="center"/>
    </xf>
    <xf numFmtId="0" fontId="14" fillId="0" borderId="0" xfId="1" applyFont="1">
      <alignment horizontal="right" vertical="center"/>
    </xf>
    <xf numFmtId="0" fontId="14" fillId="0" borderId="10" xfId="1" applyFont="1" applyBorder="1">
      <alignment horizontal="right" vertical="center"/>
    </xf>
    <xf numFmtId="0" fontId="13" fillId="0" borderId="8" xfId="16" applyFont="1" applyFill="1">
      <alignment horizontal="left" vertical="center" wrapText="1" indent="1"/>
    </xf>
    <xf numFmtId="164" fontId="13" fillId="0" borderId="8" xfId="16" applyNumberFormat="1" applyFont="1" applyFill="1" applyAlignment="1">
      <alignment horizontal="right" vertical="center" indent="1"/>
    </xf>
    <xf numFmtId="0" fontId="13" fillId="0" borderId="4" xfId="0" applyFont="1" applyBorder="1">
      <alignment horizontal="left" vertical="center" wrapText="1" indent="1"/>
    </xf>
    <xf numFmtId="0" fontId="13" fillId="0" borderId="5" xfId="0" applyFont="1" applyBorder="1">
      <alignment horizontal="left" vertical="center" wrapText="1" indent="1"/>
    </xf>
    <xf numFmtId="0" fontId="13" fillId="0" borderId="6" xfId="0" applyFont="1" applyBorder="1">
      <alignment horizontal="left" vertical="center" wrapText="1" indent="1"/>
    </xf>
    <xf numFmtId="14" fontId="13" fillId="0" borderId="8" xfId="16" applyNumberFormat="1" applyFont="1" applyAlignment="1">
      <alignment horizontal="left" vertical="center" indent="1"/>
    </xf>
    <xf numFmtId="0" fontId="13" fillId="0" borderId="7" xfId="0" applyFont="1" applyBorder="1">
      <alignment horizontal="left" vertical="center" wrapText="1" indent="1"/>
    </xf>
    <xf numFmtId="14" fontId="13" fillId="0" borderId="8" xfId="16" applyNumberFormat="1" applyFont="1" applyFill="1" applyAlignment="1">
      <alignment horizontal="left" vertical="center" indent="1"/>
    </xf>
    <xf numFmtId="0" fontId="15" fillId="6" borderId="0" xfId="8" applyFont="1" applyProtection="1">
      <alignment horizontal="center" vertical="top" wrapText="1"/>
      <protection locked="0"/>
    </xf>
    <xf numFmtId="0" fontId="15" fillId="6" borderId="0" xfId="8" applyFont="1">
      <alignment horizontal="center" vertical="top" wrapText="1"/>
    </xf>
    <xf numFmtId="14" fontId="13" fillId="0" borderId="0" xfId="15" applyFont="1" applyBorder="1" applyAlignment="1">
      <alignment horizontal="left" vertical="center" indent="1"/>
      <protection locked="0"/>
    </xf>
    <xf numFmtId="0" fontId="13" fillId="0" borderId="0" xfId="0" applyFont="1" applyFill="1" applyBorder="1" applyAlignment="1">
      <alignment horizontal="left" vertical="center" wrapText="1" indent="1"/>
    </xf>
    <xf numFmtId="4" fontId="13" fillId="0" borderId="0" xfId="6" applyFont="1" applyAlignment="1" applyProtection="1">
      <alignment horizontal="right" vertical="center" wrapText="1" indent="1"/>
      <protection locked="0"/>
    </xf>
    <xf numFmtId="4" fontId="13" fillId="0" borderId="0" xfId="6" applyFont="1" applyAlignment="1" applyProtection="1">
      <alignment horizontal="right" vertical="center" wrapText="1" indent="1"/>
    </xf>
    <xf numFmtId="168" fontId="13" fillId="0" borderId="0" xfId="6" applyNumberFormat="1" applyFont="1" applyAlignment="1">
      <alignment horizontal="right" vertical="center" wrapText="1" indent="1"/>
    </xf>
    <xf numFmtId="0" fontId="13" fillId="0" borderId="0" xfId="17" applyFont="1" applyFill="1" applyBorder="1" applyAlignment="1">
      <alignment horizontal="right" vertical="center" indent="1"/>
      <protection locked="0"/>
    </xf>
    <xf numFmtId="164" fontId="13" fillId="0" borderId="0" xfId="12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Border="1" applyAlignment="1" applyProtection="1">
      <alignment horizontal="right" vertical="center" indent="1"/>
      <protection locked="0"/>
    </xf>
    <xf numFmtId="4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right" vertical="center" indent="1"/>
    </xf>
    <xf numFmtId="167" fontId="13" fillId="0" borderId="0" xfId="0" applyNumberFormat="1" applyFont="1" applyFill="1" applyBorder="1" applyAlignment="1" applyProtection="1">
      <alignment horizontal="right" vertical="center" indent="1"/>
    </xf>
  </cellXfs>
  <cellStyles count="18">
    <cellStyle name="40% - Aksen6" xfId="5" builtinId="51" customBuiltin="1"/>
    <cellStyle name="Aksen6" xfId="4" builtinId="49" customBuiltin="1"/>
    <cellStyle name="Judul" xfId="13" builtinId="15" customBuiltin="1"/>
    <cellStyle name="Judul 1" xfId="1" builtinId="16" customBuiltin="1"/>
    <cellStyle name="Judul 2" xfId="8" builtinId="17" customBuiltin="1"/>
    <cellStyle name="Judul 3" xfId="9" builtinId="18" hidden="1" customBuiltin="1"/>
    <cellStyle name="Judul 4" xfId="14" builtinId="19" hidden="1" customBuiltin="1"/>
    <cellStyle name="Keluaran" xfId="7" builtinId="21" customBuiltin="1"/>
    <cellStyle name="Kotak Input" xfId="16" xr:uid="{00000000-0005-0000-0000-000008000000}"/>
    <cellStyle name="Masukan" xfId="6" builtinId="20" customBuiltin="1"/>
    <cellStyle name="Mata Uang" xfId="12" builtinId="4" customBuiltin="1"/>
    <cellStyle name="Mata Uang [0]" xfId="10" builtinId="7" customBuiltin="1"/>
    <cellStyle name="Mata uang tukar" xfId="17" xr:uid="{00000000-0005-0000-0000-00000C000000}"/>
    <cellStyle name="Normal" xfId="0" builtinId="0" customBuiltin="1"/>
    <cellStyle name="Perhitungan" xfId="11" builtinId="22" customBuiltin="1"/>
    <cellStyle name="Tanggal" xfId="15" xr:uid="{00000000-0005-0000-0000-00000F000000}"/>
    <cellStyle name="Teks Penjelasan" xfId="2" builtinId="53" customBuiltin="1"/>
    <cellStyle name="Total" xfId="3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7" formatCode="&quot;Rp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0" indent="1" justifyLastLine="0" shrinkToFit="0" readingOrder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Laporan Biaya Perjalanan" defaultPivotStyle="PivotStyleLight16">
    <tableStyle name="Laporan Biaya Perjalanan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313170</xdr:colOff>
      <xdr:row>1</xdr:row>
      <xdr:rowOff>42430</xdr:rowOff>
    </xdr:to>
    <xdr:grpSp>
      <xdr:nvGrpSpPr>
        <xdr:cNvPr id="1027" name="Grup 3" descr="Pesawat, bus, dan mobi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Bentuk Otomatis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Persegi panjang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Bentuk bebas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Bentuk bebas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Bentuk bebas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Bentuk bebas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Bentuk bebas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Bentuk bebas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Bentuk bebas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Bentuk bebas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Bentuk bebas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Bentuk bebas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Bentuk bebas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Bentuk bebas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Bentuk bebas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Bentuk bebas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Bentuk bebas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Bentuk bebas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ngeluaran" displayName="Pengeluaran" ref="B9:N14" totalsRowCount="1">
  <autoFilter ref="B9:N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anggal" totalsRowLabel="Total" dataDxfId="25" totalsRowDxfId="24" dataCellStyle="Tanggal"/>
    <tableColumn id="2" xr3:uid="{00000000-0010-0000-0000-000002000000}" name="Deskripsi Pengeluaran" dataDxfId="23" totalsRowDxfId="22" dataCellStyle="Normal"/>
    <tableColumn id="3" xr3:uid="{00000000-0010-0000-0000-000003000000}" name="Tiket pesawat" totalsRowFunction="sum" dataDxfId="21" totalsRowDxfId="20" dataCellStyle="Masukan"/>
    <tableColumn id="4" xr3:uid="{00000000-0010-0000-0000-000004000000}" name="Akomodasi" totalsRowFunction="sum" dataDxfId="19" totalsRowDxfId="18" dataCellStyle="Masukan"/>
    <tableColumn id="5" xr3:uid="{00000000-0010-0000-0000-000005000000}" name="Transportasi Darat _x000a_(Bahan Bakar, Sewa Mobil, Taksi)" totalsRowFunction="sum" dataDxfId="17" totalsRowDxfId="16" dataCellStyle="Masukan"/>
    <tableColumn id="6" xr3:uid="{00000000-0010-0000-0000-000006000000}" name="Konsumsi &amp; Tips" totalsRowFunction="sum" dataDxfId="15" totalsRowDxfId="14" dataCellStyle="Masukan"/>
    <tableColumn id="7" xr3:uid="{00000000-0010-0000-0000-000007000000}" name="Konferensi dan Seminar" totalsRowFunction="sum" dataDxfId="13" totalsRowDxfId="12" dataCellStyle="Masukan"/>
    <tableColumn id="8" xr3:uid="{00000000-0010-0000-0000-000008000000}" name="Mil" totalsRowFunction="sum" dataDxfId="11" totalsRowDxfId="10" dataCellStyle="Masukan"/>
    <tableColumn id="9" xr3:uid="{00000000-0010-0000-0000-000009000000}" name="Penggantian Berdasarkan Jarak" totalsRowFunction="sum" dataDxfId="9" totalsRowDxfId="8" dataCellStyle="Masukan">
      <calculatedColumnFormula>IF('Laporan Pengeluaran'!I10&lt;&gt;"",'Laporan Pengeluaran'!I10*BiayaPerjalanan,"")</calculatedColumnFormula>
    </tableColumn>
    <tableColumn id="10" xr3:uid="{00000000-0010-0000-0000-00000A000000}" name="Lain-lain" totalsRowFunction="sum" dataDxfId="7" totalsRowDxfId="6" dataCellStyle="Masukan"/>
    <tableColumn id="11" xr3:uid="{00000000-0010-0000-0000-00000B000000}" name="Kurs Mata Uang" dataDxfId="5" totalsRowDxfId="4" dataCellStyle="Masukan"/>
    <tableColumn id="12" xr3:uid="{00000000-0010-0000-0000-00000C000000}" name="Mata Uang Pengeluaran" dataDxfId="3" totalsRowDxfId="2" dataCellStyle="Mata uang tukar"/>
    <tableColumn id="13" xr3:uid="{00000000-0010-0000-0000-00000D000000}" name="Total" totalsRowFunction="sum" dataDxfId="1" totalsRowDxfId="0" dataCellStyle="Mata Uang">
      <calculatedColumnFormula>IFERROR(IF(OR('Laporan Pengeluaran'!$L10="",'Laporan Pengeluaran'!$L10=1),SUM('Laporan Pengeluaran'!$J10:$K10,'Laporan Pengeluaran'!$D10:$H10)*1,SUM('Laporan Pengeluaran'!$J10:$K10,'Laporan Pengeluaran'!$D10:$H10)/'Laporan Pengeluaran'!$L10),"")</calculatedColumnFormula>
    </tableColumn>
  </tableColumns>
  <tableStyleInfo name="Laporan Biaya Perjalanan" showFirstColumn="0" showLastColumn="0" showRowStripes="1" showColumnStripes="0"/>
  <extLst>
    <ext xmlns:x14="http://schemas.microsoft.com/office/spreadsheetml/2009/9/main" uri="{504A1905-F514-4f6f-8877-14C23A59335A}">
      <x14:table altTextSummary="Daftar detail pengeluaran seperti Tanggal, Deskripsi, Tiket Pesawat, Akomodasi, Transportasi Darat, Konsumsi &amp; Tips, Konferensi dan Seminar, Jarak, Penggantian, Lain-lain, Kurs Mata Uang, Mata Uang Pengeluaran, dan Total"/>
    </ext>
  </extLst>
</table>
</file>

<file path=xl/theme/theme1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style="4" customWidth="1"/>
    <col min="2" max="2" width="12.375" style="4" customWidth="1"/>
    <col min="3" max="3" width="30.625" style="4" customWidth="1"/>
    <col min="4" max="4" width="13.75" style="4" customWidth="1"/>
    <col min="5" max="5" width="11.625" style="4" customWidth="1"/>
    <col min="6" max="6" width="30.375" style="4" customWidth="1"/>
    <col min="7" max="7" width="13.625" style="4" customWidth="1"/>
    <col min="8" max="8" width="18.875" style="4" customWidth="1"/>
    <col min="9" max="9" width="11.625" style="4" customWidth="1"/>
    <col min="10" max="10" width="19.125" style="4" customWidth="1"/>
    <col min="11" max="11" width="14.5" style="4" customWidth="1"/>
    <col min="12" max="12" width="18" style="4" customWidth="1"/>
    <col min="13" max="13" width="13.875" style="4" customWidth="1"/>
    <col min="14" max="14" width="19.75" style="4" customWidth="1"/>
    <col min="15" max="15" width="2.625" style="4" customWidth="1"/>
    <col min="16" max="16384" width="11.5" style="4"/>
  </cols>
  <sheetData>
    <row r="1" spans="2:14" ht="75" customHeight="1" x14ac:dyDescent="0.25">
      <c r="B1" s="1" t="s">
        <v>0</v>
      </c>
      <c r="C1" s="1"/>
      <c r="D1" s="1"/>
      <c r="E1" s="1"/>
      <c r="F1" s="1"/>
      <c r="G1" s="2"/>
      <c r="H1" s="2"/>
      <c r="I1" s="2"/>
      <c r="J1" s="3"/>
      <c r="K1" s="3"/>
      <c r="L1" s="3"/>
      <c r="M1" s="3"/>
      <c r="N1" s="3"/>
    </row>
    <row r="2" spans="2:14" ht="15" customHeight="1" x14ac:dyDescent="0.25">
      <c r="B2" s="5"/>
    </row>
    <row r="3" spans="2:14" ht="30" customHeight="1" x14ac:dyDescent="0.25">
      <c r="B3" s="6" t="s">
        <v>1</v>
      </c>
      <c r="C3" s="7" t="s">
        <v>6</v>
      </c>
      <c r="D3" s="8" t="s">
        <v>13</v>
      </c>
      <c r="E3" s="9"/>
      <c r="F3" s="10"/>
      <c r="G3" s="11" t="s">
        <v>17</v>
      </c>
      <c r="H3" s="11"/>
      <c r="I3" s="8" t="s">
        <v>20</v>
      </c>
      <c r="J3" s="9"/>
      <c r="K3" s="10"/>
      <c r="L3" s="12">
        <v>0.32</v>
      </c>
      <c r="M3" s="13"/>
    </row>
    <row r="4" spans="2:14" ht="8.1" customHeight="1" x14ac:dyDescent="0.25">
      <c r="B4" s="5"/>
      <c r="F4" s="5"/>
      <c r="G4" s="14"/>
      <c r="H4" s="15"/>
      <c r="J4" s="5"/>
      <c r="K4" s="5"/>
    </row>
    <row r="5" spans="2:14" ht="30" customHeight="1" x14ac:dyDescent="0.25">
      <c r="B5" s="6" t="s">
        <v>2</v>
      </c>
      <c r="C5" s="7" t="s">
        <v>7</v>
      </c>
      <c r="D5" s="8" t="s">
        <v>14</v>
      </c>
      <c r="E5" s="9"/>
      <c r="F5" s="10"/>
      <c r="G5" s="16">
        <f ca="1">TODAY()</f>
        <v>43119</v>
      </c>
      <c r="H5" s="16"/>
      <c r="I5" s="8" t="s">
        <v>21</v>
      </c>
      <c r="J5" s="9"/>
      <c r="K5" s="10"/>
      <c r="L5" s="12">
        <f>TotalBiayaPenggantian</f>
        <v>6463524.3200000003</v>
      </c>
      <c r="M5" s="13"/>
    </row>
    <row r="6" spans="2:14" ht="8.1" customHeight="1" x14ac:dyDescent="0.25">
      <c r="B6" s="5"/>
      <c r="C6" s="17"/>
      <c r="D6" s="5"/>
      <c r="E6" s="5"/>
      <c r="F6" s="5"/>
      <c r="L6" s="15"/>
    </row>
    <row r="7" spans="2:14" ht="30" customHeight="1" x14ac:dyDescent="0.25">
      <c r="B7" s="6" t="s">
        <v>3</v>
      </c>
      <c r="C7" s="18" t="str">
        <f ca="1">IF(MIN(B10:B13)=MAX(B10:B13),TEXT(MIN(B10:B13),"d/m/yy"),"Dari "&amp;TEXT(MIN(B10:B13),"d/m/yy")&amp;" hingga "&amp;TEXT(MAX(B10:B13),"d/m/yy"))</f>
        <v>Dari 20/12/17 hingga 25/12/17</v>
      </c>
      <c r="D7" s="5"/>
      <c r="E7" s="5"/>
      <c r="F7" s="5"/>
    </row>
    <row r="8" spans="2:14" ht="15" customHeight="1" x14ac:dyDescent="0.25">
      <c r="B8" s="5"/>
      <c r="C8" s="15"/>
      <c r="F8" s="5"/>
      <c r="G8" s="5"/>
      <c r="H8" s="5"/>
    </row>
    <row r="9" spans="2:14" ht="38.25" customHeight="1" x14ac:dyDescent="0.25">
      <c r="B9" s="19" t="s">
        <v>4</v>
      </c>
      <c r="C9" s="20" t="s">
        <v>8</v>
      </c>
      <c r="D9" s="20" t="s">
        <v>15</v>
      </c>
      <c r="E9" s="20" t="s">
        <v>16</v>
      </c>
      <c r="F9" s="20" t="s">
        <v>29</v>
      </c>
      <c r="G9" s="20" t="s">
        <v>18</v>
      </c>
      <c r="H9" s="20" t="s">
        <v>19</v>
      </c>
      <c r="I9" s="20" t="s">
        <v>22</v>
      </c>
      <c r="J9" s="20" t="s">
        <v>23</v>
      </c>
      <c r="K9" s="20" t="s">
        <v>24</v>
      </c>
      <c r="L9" s="19" t="s">
        <v>25</v>
      </c>
      <c r="M9" s="19" t="s">
        <v>26</v>
      </c>
      <c r="N9" s="20" t="s">
        <v>5</v>
      </c>
    </row>
    <row r="10" spans="2:14" ht="30" customHeight="1" x14ac:dyDescent="0.25">
      <c r="B10" s="21">
        <f ca="1">TODAY()-30</f>
        <v>43089</v>
      </c>
      <c r="C10" s="22" t="s">
        <v>9</v>
      </c>
      <c r="D10" s="23">
        <v>350</v>
      </c>
      <c r="E10" s="23">
        <v>150</v>
      </c>
      <c r="F10" s="23">
        <v>45</v>
      </c>
      <c r="G10" s="23">
        <v>12</v>
      </c>
      <c r="H10" s="23">
        <v>50</v>
      </c>
      <c r="I10" s="23">
        <v>35</v>
      </c>
      <c r="J10" s="24">
        <f>IF('Laporan Pengeluaran'!I10&lt;&gt;"",'Laporan Pengeluaran'!I10*BiayaPerjalanan,"")</f>
        <v>11.200000000000001</v>
      </c>
      <c r="K10" s="23"/>
      <c r="L10" s="25">
        <v>1E-4</v>
      </c>
      <c r="M10" s="26" t="s">
        <v>27</v>
      </c>
      <c r="N10" s="27">
        <f>IFERROR(IF(OR('Laporan Pengeluaran'!$L10="",'Laporan Pengeluaran'!$L10=1),SUM('Laporan Pengeluaran'!$J10:$K10,'Laporan Pengeluaran'!$D10:$H10)*1,SUM('Laporan Pengeluaran'!$J10:$K10,'Laporan Pengeluaran'!$D10:$H10)/'Laporan Pengeluaran'!$L10),"")</f>
        <v>6182000</v>
      </c>
    </row>
    <row r="11" spans="2:14" ht="30" customHeight="1" x14ac:dyDescent="0.25">
      <c r="B11" s="21">
        <f t="shared" ref="B11:B12" ca="1" si="0">TODAY()-30</f>
        <v>43089</v>
      </c>
      <c r="C11" s="22" t="s">
        <v>10</v>
      </c>
      <c r="D11" s="23"/>
      <c r="E11" s="23"/>
      <c r="F11" s="23"/>
      <c r="G11" s="23">
        <v>24.3</v>
      </c>
      <c r="H11" s="23"/>
      <c r="I11" s="23">
        <v>12</v>
      </c>
      <c r="J11" s="24">
        <f>IF('Laporan Pengeluaran'!I11&lt;&gt;"",'Laporan Pengeluaran'!I11*BiayaPerjalanan,"")</f>
        <v>3.84</v>
      </c>
      <c r="K11" s="23"/>
      <c r="L11" s="25">
        <v>1E-4</v>
      </c>
      <c r="M11" s="26" t="s">
        <v>27</v>
      </c>
      <c r="N11" s="27">
        <f>IFERROR(IF(OR('Laporan Pengeluaran'!$L11="",'Laporan Pengeluaran'!$L11=1),SUM('Laporan Pengeluaran'!$J11:$K11,'Laporan Pengeluaran'!$D11:$H11)*1,SUM('Laporan Pengeluaran'!$J11:$K11,'Laporan Pengeluaran'!$D11:$H11)/'Laporan Pengeluaran'!$L11),"")</f>
        <v>281400</v>
      </c>
    </row>
    <row r="12" spans="2:14" ht="30" customHeight="1" x14ac:dyDescent="0.25">
      <c r="B12" s="21">
        <f t="shared" ca="1" si="0"/>
        <v>43089</v>
      </c>
      <c r="C12" s="22" t="s">
        <v>11</v>
      </c>
      <c r="D12" s="23"/>
      <c r="E12" s="23"/>
      <c r="F12" s="23"/>
      <c r="G12" s="23"/>
      <c r="H12" s="23">
        <v>100</v>
      </c>
      <c r="I12" s="23">
        <v>6</v>
      </c>
      <c r="J12" s="24">
        <f>IF('Laporan Pengeluaran'!I12&lt;&gt;"",'Laporan Pengeluaran'!I12*BiayaPerjalanan,"")</f>
        <v>1.92</v>
      </c>
      <c r="K12" s="23"/>
      <c r="L12" s="25">
        <v>1</v>
      </c>
      <c r="M12" s="26" t="s">
        <v>28</v>
      </c>
      <c r="N12" s="27">
        <f>IFERROR(IF(OR('Laporan Pengeluaran'!$L12="",'Laporan Pengeluaran'!$L12=1),SUM('Laporan Pengeluaran'!$J12:$K12,'Laporan Pengeluaran'!$D12:$H12)*1,SUM('Laporan Pengeluaran'!$J12:$K12,'Laporan Pengeluaran'!$D12:$H12)/'Laporan Pengeluaran'!$L12),"")</f>
        <v>101.92</v>
      </c>
    </row>
    <row r="13" spans="2:14" ht="30" customHeight="1" x14ac:dyDescent="0.25">
      <c r="B13" s="21">
        <f ca="1">TODAY()-25</f>
        <v>43094</v>
      </c>
      <c r="C13" s="22" t="s">
        <v>12</v>
      </c>
      <c r="D13" s="23"/>
      <c r="E13" s="23"/>
      <c r="F13" s="23"/>
      <c r="G13" s="23"/>
      <c r="H13" s="23"/>
      <c r="I13" s="23">
        <v>70</v>
      </c>
      <c r="J13" s="24">
        <f>IF('Laporan Pengeluaran'!I13&lt;&gt;"",'Laporan Pengeluaran'!I13*BiayaPerjalanan,"")</f>
        <v>22.400000000000002</v>
      </c>
      <c r="K13" s="23"/>
      <c r="L13" s="25">
        <v>1</v>
      </c>
      <c r="M13" s="26" t="s">
        <v>28</v>
      </c>
      <c r="N13" s="27">
        <f>IFERROR(IF(OR('Laporan Pengeluaran'!$L13="",'Laporan Pengeluaran'!$L13=1),SUM('Laporan Pengeluaran'!$J13:$K13,'Laporan Pengeluaran'!$D13:$H13)*1,SUM('Laporan Pengeluaran'!$J13:$K13,'Laporan Pengeluaran'!$D13:$H13)/'Laporan Pengeluaran'!$L13),"")</f>
        <v>22.400000000000002</v>
      </c>
    </row>
    <row r="14" spans="2:14" ht="30" customHeight="1" x14ac:dyDescent="0.25">
      <c r="B14" s="28" t="s">
        <v>5</v>
      </c>
      <c r="C14" s="29"/>
      <c r="D14" s="30">
        <f>SUBTOTAL(109,Pengeluaran[Tiket pesawat])</f>
        <v>350</v>
      </c>
      <c r="E14" s="30">
        <f>SUBTOTAL(109,Pengeluaran[Akomodasi])</f>
        <v>150</v>
      </c>
      <c r="F14" s="31">
        <f>SUBTOTAL(109,Pengeluaran[Transportasi Darat 
(Bahan Bakar, Sewa Mobil, Taksi)])</f>
        <v>45</v>
      </c>
      <c r="G14" s="30">
        <f>SUBTOTAL(109,Pengeluaran[Konsumsi &amp; Tips])</f>
        <v>36.299999999999997</v>
      </c>
      <c r="H14" s="30">
        <f>SUBTOTAL(109,Pengeluaran[Konferensi dan Seminar])</f>
        <v>150</v>
      </c>
      <c r="I14" s="30">
        <f>SUBTOTAL(109,Pengeluaran[Mil])</f>
        <v>123</v>
      </c>
      <c r="J14" s="30">
        <f>SUBTOTAL(109,Pengeluaran[Penggantian Berdasarkan Jarak])</f>
        <v>39.36</v>
      </c>
      <c r="K14" s="30">
        <f>SUBTOTAL(109,Pengeluaran[Lain-lain])</f>
        <v>0</v>
      </c>
      <c r="L14" s="32"/>
      <c r="M14" s="32"/>
      <c r="N14" s="33">
        <f>SUBTOTAL(109,Pengeluaran[Total])</f>
        <v>6463524.3200000003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PERINGATAN" error="Sel ini diisi secara otomatis dan tidak boleh ditimpa. Menimpa sel ini akan merusak perhitungan dalam lembar kerja ini." sqref="N10:N13" xr:uid="{00000000-0002-0000-0000-000001000000}"/>
    <dataValidation allowBlank="1" showInputMessage="1" showErrorMessage="1" prompt="Buat Laporan Biaya Perjalanan dalam lembar kerja ini. Masukkan Deskripsi Pengeluaran dengan tanggal yang sesuai dalam tabel. Total Biaya Penggantian dihitung secara otomatis" sqref="A1" xr:uid="{00000000-0002-0000-0000-000002000000}"/>
    <dataValidation allowBlank="1" showInputMessage="1" showErrorMessage="1" prompt="Judul lembar kerja berada dalam sel ini. Masukkan Detail perjalanan dalam sel B3 hingga L7" sqref="B1:F1" xr:uid="{00000000-0002-0000-0000-000003000000}"/>
    <dataValidation allowBlank="1" showInputMessage="1" showErrorMessage="1" prompt="Periode diperbarui secara otomatis dalam sel di sebelah kanan berdasarkan entri dalam Tabel Pengeluaran, di bawah ini" sqref="B7" xr:uid="{00000000-0002-0000-0000-000004000000}"/>
    <dataValidation allowBlank="1" showInputMessage="1" showErrorMessage="1" prompt="Masukkan Departemen dalam sel ini" sqref="C5" xr:uid="{00000000-0002-0000-0000-000005000000}"/>
    <dataValidation allowBlank="1" showInputMessage="1" showErrorMessage="1" prompt="Masukkan Departemen dalam sel di sebelah kanan" sqref="B5" xr:uid="{00000000-0002-0000-0000-000006000000}"/>
    <dataValidation allowBlank="1" showInputMessage="1" showErrorMessage="1" prompt="Masukkan Nama dalam sel ini" sqref="C3" xr:uid="{00000000-0002-0000-0000-000007000000}"/>
    <dataValidation allowBlank="1" showInputMessage="1" showErrorMessage="1" prompt="Masukkan Nama dalam sel di sebelah kanan" sqref="B3" xr:uid="{00000000-0002-0000-0000-000008000000}"/>
    <dataValidation type="custom" errorStyle="warning" allowBlank="1" showInputMessage="1" showErrorMessage="1" error="Sel ini tidak boleh ditimpa. Menimpa sel ini akan merusak perhitungan dalam lembar kerja ini" prompt="Periode diperbarui secara otomatis berdasarkan entri dalam tabel Pengeluaran di bawah ini" sqref="C7" xr:uid="{00000000-0002-0000-0000-000009000000}">
      <formula1>LEN(C7)=""</formula1>
    </dataValidation>
    <dataValidation allowBlank="1" showInputMessage="1" showErrorMessage="1" prompt="Masukkan Tanggal Pengiriman dalam sel ini" sqref="G5" xr:uid="{00000000-0002-0000-0000-00000A000000}"/>
    <dataValidation allowBlank="1" showInputMessage="1" showErrorMessage="1" prompt="Masukkan Tanggal Dikirim untuk laporan pengeluaran dalam sel di sebelah kanan" sqref="D5" xr:uid="{00000000-0002-0000-0000-00000B000000}"/>
    <dataValidation allowBlank="1" showInputMessage="1" showErrorMessage="1" prompt="Masukkan Nama Orang yang Mengesahkan di sel ini" sqref="G3:H3" xr:uid="{00000000-0002-0000-0000-00000C000000}"/>
    <dataValidation allowBlank="1" showInputMessage="1" showErrorMessage="1" prompt="Masukkan nama untuk Disahkan Oleh dalam sel di sebelah kanan" sqref="D3" xr:uid="{00000000-0002-0000-0000-00000D000000}"/>
    <dataValidation allowBlank="1" showInputMessage="1" showErrorMessage="1" prompt="Total Biaya Penggantian dihitung secara otomatis dalam sel di sebelah kanan" sqref="I5" xr:uid="{00000000-0002-0000-0000-00000E000000}"/>
    <dataValidation allowBlank="1" showInputMessage="1" showErrorMessage="1" prompt="Masukkan biaya Penggantian Per Mil dalam sel di sebelah kanan" sqref="I3" xr:uid="{00000000-0002-0000-0000-00000F000000}"/>
    <dataValidation allowBlank="1" showInputMessage="1" showErrorMessage="1" prompt="Masukkan biaya Penggantian Per Mil dalam sel ini" sqref="L3" xr:uid="{00000000-0002-0000-0000-000010000000}"/>
    <dataValidation allowBlank="1" showInputMessage="1" showErrorMessage="1" prompt="Total Biaya Penggantian dihitung secara otomatis dalam sel ini" sqref="L5" xr:uid="{00000000-0002-0000-0000-000011000000}"/>
    <dataValidation allowBlank="1" showInputMessage="1" showErrorMessage="1" prompt="Total untuk setiap baris dihitung secara otomatis dalam kolom di bawah judul ini" sqref="N9" xr:uid="{00000000-0002-0000-0000-000012000000}"/>
    <dataValidation allowBlank="1" showInputMessage="1" showErrorMessage="1" prompt="Masukkan Mata Uang Pengeluaran dalam kolom di bawah judul ini" sqref="M9" xr:uid="{00000000-0002-0000-0000-000013000000}"/>
    <dataValidation allowBlank="1" showInputMessage="1" showErrorMessage="1" prompt="Masukkan Kurs Mata Uang dalam kolom di bawah judul ini" sqref="L9" xr:uid="{00000000-0002-0000-0000-000014000000}"/>
    <dataValidation allowBlank="1" showInputMessage="1" showErrorMessage="1" prompt="Masukkan jumlah pengeluaran Lain-lain dalam kolom di bawah judul ini" sqref="K9" xr:uid="{00000000-0002-0000-0000-000015000000}"/>
    <dataValidation allowBlank="1" showInputMessage="1" showErrorMessage="1" prompt="Penggantian Berdasarkan Jarak dihitung secara otomatis dalam kolom di bawah judul ini." sqref="J9" xr:uid="{00000000-0002-0000-0000-000016000000}"/>
    <dataValidation allowBlank="1" showInputMessage="1" showErrorMessage="1" prompt="Masukkan Jarak (Mil) dalam kolom di bawah judul ini" sqref="I9" xr:uid="{00000000-0002-0000-0000-000017000000}"/>
    <dataValidation allowBlank="1" showInputMessage="1" showErrorMessage="1" prompt="Masukkan jumlah biaya Seminar &amp; Konferensi dalam kolom di bawah judul ini" sqref="H9" xr:uid="{00000000-0002-0000-0000-000018000000}"/>
    <dataValidation allowBlank="1" showInputMessage="1" showErrorMessage="1" prompt="Masukkan jumlah biaya Konsumsi &amp; Tips dalam kolom di bawah judul ini" sqref="G9" xr:uid="{00000000-0002-0000-0000-000019000000}"/>
    <dataValidation allowBlank="1" showInputMessage="1" showErrorMessage="1" prompt="Masukkan jumlah biaya Transportasi Darat dalam kolom di bawah judul ini" sqref="F9" xr:uid="{00000000-0002-0000-0000-00001A000000}"/>
    <dataValidation allowBlank="1" showInputMessage="1" showErrorMessage="1" prompt="Masukkan jumlah biaya Akomodasi dalam kolom di bawah judul ini" sqref="E9" xr:uid="{00000000-0002-0000-0000-00001B000000}"/>
    <dataValidation allowBlank="1" showInputMessage="1" showErrorMessage="1" prompt="Masukkan jumlah biaya Tiket Pesawat dalam kolom di bawah judul ini" sqref="D9" xr:uid="{00000000-0002-0000-0000-00001C000000}"/>
    <dataValidation allowBlank="1" showInputMessage="1" showErrorMessage="1" prompt="Masukkan Deskripsi Pengeluaran dalam kolom di bawah judul ini" sqref="C9" xr:uid="{00000000-0002-0000-0000-00001D000000}"/>
    <dataValidation allowBlank="1" showInputMessage="1" showErrorMessage="1" prompt="Masukkan Tanggal pengeluaran dalam kolom di bawah judul ini " sqref="B9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N10" calculatedColumn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TM03428990</ap:Template>
  <ap:DocSecurity>0</ap:DocSecurity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4</vt:i4>
      </vt:variant>
    </vt:vector>
  </ap:HeadingPairs>
  <ap:TitlesOfParts>
    <vt:vector baseType="lpstr" size="5">
      <vt:lpstr>Laporan Pengeluaran</vt:lpstr>
      <vt:lpstr>BiayaPerjalanan</vt:lpstr>
      <vt:lpstr>JudulKolom1</vt:lpstr>
      <vt:lpstr>'Laporan Pengeluaran'!Print_Titles</vt:lpstr>
      <vt:lpstr>TotalBiayaPenggantian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Windows User</cp:lastModifiedBy>
  <dcterms:created xsi:type="dcterms:W3CDTF">2017-03-08T06:18:36Z</dcterms:created>
  <dcterms:modified xsi:type="dcterms:W3CDTF">2018-01-19T14:25:32Z</dcterms:modified>
</cp:coreProperties>
</file>