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9"/>
  <workbookPr filterPrivacy="1"/>
  <xr:revisionPtr revIDLastSave="0" documentId="13_ncr:20001_{5A42A5DE-004C-4BE4-8A7E-EE0501F4BE26}" xr6:coauthVersionLast="48" xr6:coauthVersionMax="48" xr10:uidLastSave="{00000000-0000-0000-0000-000000000000}"/>
  <bookViews>
    <workbookView xWindow="-120" yWindow="-120" windowWidth="28980" windowHeight="15915" tabRatio="478" xr2:uid="{00000000-000D-0000-FFFF-FFFF00000000}"/>
  </bookViews>
  <sheets>
    <sheet name="Kétheti munkaidő-nyilvántartás" sheetId="1" r:id="rId1"/>
  </sheets>
  <definedNames>
    <definedName name="Cím1">Munkaidő_nyilvántartás[[#Headers],[Nap]]</definedName>
    <definedName name="_xlnm.Print_Titles" localSheetId="0">'Kétheti munkaidő-nyilvántartás'!$7:$7</definedName>
    <definedName name="Sorcímrégió1..D5">'Kétheti munkaidő-nyilvántartás'!$B$3</definedName>
    <definedName name="Sorcímrégió2..G3">'Kétheti munkaidő-nyilvántartás'!$F$3</definedName>
    <definedName name="Sorcímrégió3..H5">'Kétheti munkaidő-nyilvántartás'!$F$4</definedName>
    <definedName name="Sorcímrégió4..G23">'Kétheti munkaidő-nyilvántartás'!$C$23</definedName>
    <definedName name="Sorcímrégió5..H24">'Kétheti munkaidő-nyilvántartás'!$C$24</definedName>
  </definedNames>
  <calcPr calcId="191029"/>
  <webPublishing codePage="1252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D22" i="1" l="1"/>
  <c r="E22" i="1" l="1"/>
  <c r="F22" i="1" l="1"/>
  <c r="G22" i="1" l="1"/>
  <c r="H2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2" i="1" l="1"/>
  <c r="H4" i="1"/>
  <c r="C8" i="1" s="1"/>
  <c r="H5" i="1" l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B8" i="1"/>
</calcChain>
</file>

<file path=xl/sharedStrings.xml><?xml version="1.0" encoding="utf-8"?>
<sst xmlns="http://schemas.openxmlformats.org/spreadsheetml/2006/main" count="23" uniqueCount="20">
  <si>
    <t>Cég neve</t>
  </si>
  <si>
    <t>Irányítószám, település, utca, házszám, 2. cím</t>
  </si>
  <si>
    <t>Alkalmazott:</t>
  </si>
  <si>
    <t>Alkalmazott e-mail-címe:</t>
  </si>
  <si>
    <t>Felettes:</t>
  </si>
  <si>
    <t>Nap</t>
  </si>
  <si>
    <t>Alkalmazott aláírása</t>
  </si>
  <si>
    <t>Felettes aláírása</t>
  </si>
  <si>
    <t>Dátum</t>
  </si>
  <si>
    <t>Óradíj</t>
  </si>
  <si>
    <t>Összesen fizetendő</t>
  </si>
  <si>
    <t>Rendes munkaidő</t>
  </si>
  <si>
    <t>Túlóra</t>
  </si>
  <si>
    <t>Alkalmazott telefonszáma:</t>
  </si>
  <si>
    <t>Kifizetési időszak kezdő dátuma:</t>
  </si>
  <si>
    <t>Kifizetési időszak záró dátuma:</t>
  </si>
  <si>
    <t>Betegség</t>
  </si>
  <si>
    <t>Heti munkaidő-nyilvántartás szünetekkel</t>
  </si>
  <si>
    <t>Szabadság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</si>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</sst>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Ft&quot;;\-#,##0.00\ &quot;Ft&quot;"/>
    <numFmt numFmtId="167" formatCode="[&gt;=3620000000]#\ \(##\)\ ###\-###;[&gt;=20000000]#\ \(##\)\ ###\-###;#\ \(#\)\ ###\-##\-##"/>
    <numFmt numFmtId="169" formatCode="_-* #,##0.00\ _F_t_-;\-* #,##0.00\ _F_t_-;_-* &quot;-&quot;??\ _F_t_-;_-@_-"/>
  </numFmts>
  <fonts count="10" x14ac:knownFonts="1">
    <font>
      <sz val="11"/>
      <color theme="1" tint="0.14996795556505021"/>
      <name val="Constantia"/>
      <family val="1"/>
      <scheme val="minor"/>
    </font>
    <font>
      <sz val="10"/>
      <name val="Constantia"/>
      <family val="2"/>
      <scheme val="minor"/>
    </font>
    <font>
      <sz val="10"/>
      <color theme="7" tint="-0.249977111117893"/>
      <name val="Arial"/>
      <family val="2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"/>
      <name val="Constantia"/>
      <family val="1"/>
      <scheme val="minor"/>
    </font>
    <font>
      <b/>
      <sz val="11"/>
      <color theme="1"/>
      <name val="Constant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"/>
        <bgColor indexed="65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7">
    <xf numFmtId="0" fontId="0" fillId="0" borderId="0">
      <alignment horizontal="left" vertical="center" indent="1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1" applyNumberFormat="0" applyFill="0" applyProtection="0">
      <alignment vertical="center"/>
    </xf>
    <xf numFmtId="0" fontId="6" fillId="0" borderId="0" applyNumberFormat="0" applyFill="0" applyProtection="0">
      <alignment horizontal="left" vertical="center" wrapText="1" indent="1"/>
    </xf>
    <xf numFmtId="0" fontId="6" fillId="0" borderId="0" applyNumberFormat="0" applyFill="0" applyProtection="0">
      <alignment horizontal="right" vertical="center" wrapText="1"/>
    </xf>
    <xf numFmtId="0" fontId="6" fillId="0" borderId="2" applyNumberFormat="0" applyFill="0" applyProtection="0">
      <alignment horizontal="left" vertical="center" indent="1"/>
    </xf>
    <xf numFmtId="0" fontId="6" fillId="0" borderId="3" applyNumberFormat="0" applyFill="0" applyProtection="0">
      <alignment horizontal="right" vertical="center" wrapText="1" indent="1"/>
    </xf>
    <xf numFmtId="0" fontId="6" fillId="0" borderId="4" applyNumberFormat="0" applyFill="0" applyProtection="0">
      <alignment horizontal="left" vertical="top" indent="1"/>
    </xf>
    <xf numFmtId="0" fontId="3" fillId="2" borderId="6" applyNumberFormat="0" applyAlignment="0" applyProtection="0"/>
    <xf numFmtId="0" fontId="9" fillId="3" borderId="6" applyNumberFormat="0" applyAlignment="0" applyProtection="0"/>
    <xf numFmtId="14" fontId="4" fillId="0" borderId="0" applyFont="0" applyFill="0" applyBorder="0">
      <alignment horizontal="right" vertical="center" indent="1"/>
    </xf>
    <xf numFmtId="0" fontId="8" fillId="0" borderId="0" applyNumberFormat="0" applyFill="0" applyBorder="0" applyAlignment="0" applyProtection="0">
      <alignment horizontal="left" vertical="center" indent="1"/>
    </xf>
    <xf numFmtId="0" fontId="7" fillId="0" borderId="0" applyNumberFormat="0" applyFont="0" applyFill="0" applyBorder="0">
      <alignment horizontal="center" vertical="center"/>
    </xf>
    <xf numFmtId="167" fontId="4" fillId="0" borderId="0" applyFont="0" applyFill="0" applyBorder="0">
      <alignment horizontal="right" vertical="center" indent="1"/>
    </xf>
    <xf numFmtId="169" fontId="7" fillId="0" borderId="0" applyFont="0" applyFill="0" applyBorder="0" applyProtection="0">
      <alignment horizontal="right" vertical="center" indent="2"/>
    </xf>
    <xf numFmtId="7" fontId="7" fillId="0" borderId="0" applyFont="0" applyFill="0" applyBorder="0" applyAlignment="0" applyProtection="0"/>
    <xf numFmtId="0" fontId="3" fillId="4" borderId="5" applyNumberFormat="0" applyAlignment="0" applyProtection="0"/>
  </cellStyleXfs>
  <cellXfs count="32">
    <xf numFmtId="0" fontId="0" fillId="0" borderId="0" xfId="0">
      <alignment horizontal="left" vertical="center" indent="1"/>
    </xf>
    <xf numFmtId="0" fontId="1" fillId="0" borderId="0" xfId="0" applyFo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1" xfId="2" applyFill="1">
      <alignment vertical="center"/>
    </xf>
    <xf numFmtId="0" fontId="6" fillId="0" borderId="2" xfId="5" applyFill="1">
      <alignment horizontal="left" vertical="center" indent="1"/>
    </xf>
    <xf numFmtId="14" fontId="6" fillId="0" borderId="3" xfId="10" applyFont="1" applyFill="1" applyBorder="1" applyAlignment="1">
      <alignment horizontal="right" vertical="center" wrapText="1" indent="1"/>
    </xf>
    <xf numFmtId="14" fontId="0" fillId="0" borderId="0" xfId="10" applyFont="1" applyFill="1" applyBorder="1">
      <alignment horizontal="right" vertical="center" indent="1"/>
    </xf>
    <xf numFmtId="0" fontId="0" fillId="0" borderId="0" xfId="12" applyFont="1">
      <alignment horizontal="center" vertical="center"/>
    </xf>
    <xf numFmtId="2" fontId="9" fillId="3" borderId="6" xfId="9" applyNumberFormat="1" applyAlignment="1">
      <alignment horizontal="center" vertical="center"/>
    </xf>
    <xf numFmtId="0" fontId="6" fillId="0" borderId="4" xfId="7" applyFill="1">
      <alignment horizontal="left" vertical="top" indent="1"/>
    </xf>
    <xf numFmtId="2" fontId="9" fillId="3" borderId="6" xfId="9" applyNumberFormat="1" applyAlignment="1">
      <alignment horizontal="right" vertical="center" indent="1"/>
    </xf>
    <xf numFmtId="0" fontId="9" fillId="3" borderId="6" xfId="9" applyAlignment="1">
      <alignment horizontal="left" vertical="center" indent="1"/>
    </xf>
    <xf numFmtId="0" fontId="3" fillId="2" borderId="6" xfId="8" applyAlignment="1">
      <alignment horizontal="left" vertical="center" indent="1"/>
    </xf>
    <xf numFmtId="7" fontId="3" fillId="2" borderId="6" xfId="15" applyFont="1" applyFill="1" applyBorder="1" applyAlignment="1">
      <alignment horizontal="right" vertical="center" indent="1"/>
    </xf>
    <xf numFmtId="7" fontId="9" fillId="3" borderId="6" xfId="15" applyFont="1" applyFill="1" applyBorder="1" applyAlignment="1">
      <alignment horizontal="right" vertical="center" indent="1"/>
    </xf>
    <xf numFmtId="169" fontId="0" fillId="0" borderId="0" xfId="14" applyFont="1" applyAlignment="1">
      <alignment horizontal="center" vertical="center"/>
    </xf>
    <xf numFmtId="169" fontId="0" fillId="0" borderId="0" xfId="14" applyFont="1" applyFill="1" applyBorder="1">
      <alignment horizontal="right" vertical="center" indent="2"/>
    </xf>
    <xf numFmtId="0" fontId="3" fillId="2" borderId="6" xfId="8" applyAlignment="1">
      <alignment vertical="center"/>
    </xf>
    <xf numFmtId="14" fontId="0" fillId="0" borderId="0" xfId="10" applyFont="1">
      <alignment horizontal="right" vertical="center" indent="1"/>
    </xf>
    <xf numFmtId="0" fontId="5" fillId="0" borderId="1" xfId="2" applyFill="1">
      <alignment vertical="center"/>
    </xf>
    <xf numFmtId="0" fontId="6" fillId="0" borderId="4" xfId="7" applyFill="1">
      <alignment horizontal="left" vertical="top" indent="1"/>
    </xf>
    <xf numFmtId="167" fontId="6" fillId="0" borderId="3" xfId="13" applyFont="1" applyFill="1" applyBorder="1">
      <alignment horizontal="right" vertical="center" indent="1"/>
    </xf>
    <xf numFmtId="0" fontId="0" fillId="0" borderId="0" xfId="0">
      <alignment horizontal="left" vertical="center" indent="1"/>
    </xf>
    <xf numFmtId="0" fontId="6" fillId="0" borderId="0" xfId="3" applyAlignment="1">
      <alignment horizontal="left" vertical="top" wrapText="1"/>
    </xf>
    <xf numFmtId="0" fontId="6" fillId="0" borderId="2" xfId="5" applyFill="1">
      <alignment horizontal="left" vertical="center" indent="1"/>
    </xf>
    <xf numFmtId="0" fontId="6" fillId="0" borderId="3" xfId="6" applyFill="1">
      <alignment horizontal="right" vertical="center" wrapText="1" indent="1"/>
    </xf>
    <xf numFmtId="0" fontId="8" fillId="0" borderId="3" xfId="1" applyFill="1" applyBorder="1" applyAlignment="1" applyProtection="1">
      <alignment horizontal="right" vertical="center" wrapText="1" indent="1"/>
    </xf>
    <xf numFmtId="0" fontId="6" fillId="0" borderId="0" xfId="4" applyFill="1" applyAlignment="1">
      <alignment horizontal="right" vertical="top" wrapText="1"/>
    </xf>
    <xf numFmtId="169" fontId="0" fillId="0" borderId="0" xfId="0" applyNumberFormat="1" applyFont="1" applyAlignment="1" applyProtection="1">
      <alignment horizontal="right" vertical="center" indent="2"/>
    </xf>
  </cellXfs>
  <cellStyles count="17">
    <cellStyle name="60% - 6. jelölőszín" xfId="9" builtinId="52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Dátum" xfId="10" xr:uid="{00000000-0005-0000-0000-000005000000}"/>
    <cellStyle name="Ezres" xfId="14" builtinId="3" customBuiltin="1"/>
    <cellStyle name="Hivatkozás" xfId="1" builtinId="8" customBuiltin="1"/>
    <cellStyle name="Jelölőszín 4" xfId="8" builtinId="41" customBuiltin="1"/>
    <cellStyle name="Jelölőszín 6" xfId="16" builtinId="49" customBuiltin="1"/>
    <cellStyle name="Látott hivatkozás" xfId="11" builtinId="9" customBuiltin="1"/>
    <cellStyle name="Magyarázó szöveg" xfId="7" builtinId="53" customBuiltin="1"/>
    <cellStyle name="Normál" xfId="0" builtinId="0" customBuiltin="1"/>
    <cellStyle name="Pénznem" xfId="15" builtinId="4" customBuiltin="1"/>
    <cellStyle name="Táblázat címsora" xfId="12" xr:uid="{00000000-0005-0000-0000-00000F000000}"/>
    <cellStyle name="Telefon" xfId="13" xr:uid="{00000000-0005-0000-0000-00000E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  <numFmt numFmtId="169" formatCode="_-* #,##0.00\ _F_t_-;\-* #,##0.00\ _F_t_-;_-* &quot;-&quot;??\ _F_t_-;_-@_-"/>
      <alignment horizontal="right" vertical="center" textRotation="0" wrapText="0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  <numFmt numFmtId="169" formatCode="_-* #,##0.00\ _F_t_-;\-* #,##0.00\ _F_t_-;_-* &quot;-&quot;??\ _F_t_-;_-@_-"/>
      <alignment horizontal="right" vertical="center" textRotation="0" wrapText="0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  <numFmt numFmtId="169" formatCode="_-* #,##0.00\ _F_t_-;\-* #,##0.00\ _F_t_-;_-* &quot;-&quot;??\ _F_t_-;_-@_-"/>
      <alignment horizontal="right" vertical="center" textRotation="0" wrapText="0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  <numFmt numFmtId="169" formatCode="_-* #,##0.00\ _F_t_-;\-* #,##0.00\ _F_t_-;_-* &quot;-&quot;??\ _F_t_-;_-@_-"/>
      <alignment horizontal="right" vertical="center" textRotation="0" wrapText="0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  <numFmt numFmtId="169" formatCode="_-* #,##0.00\ _F_t_-;\-* #,##0.00\ _F_t_-;_-* &quot;-&quot;??\ _F_t_-;_-@_-"/>
      <alignment horizontal="right" vertical="center" textRotation="0" wrapText="0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color theme="1" tint="0.14996795556505021"/>
      </font>
      <fill>
        <patternFill>
          <bgColor theme="9" tint="0.5999633777886288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Kétheti munkaidő-nyilvántartás" pivot="0" count="5" xr9:uid="{00000000-0011-0000-FFFF-FFFF00000000}">
      <tableStyleElement type="headerRow" dxfId="10"/>
      <tableStyleElement type="totalRow" dxfId="9"/>
      <tableStyleElement type="firstColumn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unkaidőNyilvántartás" displayName="Munkaidő_nyilvántartás" ref="B7:H22" totalsRowCount="1">
  <autoFilter ref="B7:H21" xr:uid="{00000000-000C-0000-FFFF-FFFF00000000}"/>
  <tableColumns count="7">
    <tableColumn id="1" xr3:uid="{00000000-0010-0000-0000-000001000000}" name="Nap" dataDxfId="5"/>
    <tableColumn id="3" xr3:uid="{00000000-0010-0000-0000-000003000000}" name="Dátum" totalsRowLabel="Összeg" dataCellStyle="Dátum"/>
    <tableColumn id="4" xr3:uid="{00000000-0010-0000-0000-000004000000}" name="Rendes munkaidő" totalsRowFunction="sum" totalsRowDxfId="4" dataCellStyle="Ezres"/>
    <tableColumn id="5" xr3:uid="{00000000-0010-0000-0000-000005000000}" name="Túlóra" totalsRowFunction="sum" totalsRowDxfId="3" dataCellStyle="Ezres"/>
    <tableColumn id="13" xr3:uid="{00000000-0010-0000-0000-00000D000000}" name="Betegség" totalsRowFunction="sum" totalsRowDxfId="2" dataCellStyle="Ezres"/>
    <tableColumn id="12" xr3:uid="{00000000-0010-0000-0000-00000C000000}" name="Szabadság" totalsRowFunction="sum" totalsRowDxfId="1" dataCellStyle="Ezres"/>
    <tableColumn id="11" xr3:uid="{00000000-0010-0000-0000-00000B000000}" name="Összeg" totalsRowFunction="sum" totalsRowDxfId="0" dataCellStyle="Ezres">
      <calculatedColumnFormula>IFERROR(SUM(D8:G8), "")</calculatedColumnFormula>
    </tableColumn>
  </tableColumns>
  <tableStyleInfo name="Kétheti munkaidő-nyilvántartás" showFirstColumn="1" showLastColumn="0" showRowStripes="1" showColumnStripes="0"/>
  <extLst>
    <ext xmlns:x14="http://schemas.microsoft.com/office/spreadsheetml/2009/9/main" uri="{504A1905-F514-4f6f-8877-14C23A59335A}">
      <x14:table altTextSummary="Adja meg a napot, a dátumot, a rendes munkaidőt, a túlórát, a betegség miatt kieső és a szabadságon töltött órák számát. A munkaórák összesítése és a kifizetendő végösszeg kiszámítása automatikusan történik"/>
    </ext>
  </extLst>
</table>
</file>

<file path=xl/theme/theme1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zoomScaleNormal="100" workbookViewId="0"/>
  </sheetViews>
  <sheetFormatPr defaultRowHeight="30" customHeight="1" x14ac:dyDescent="0.25"/>
  <cols>
    <col min="1" max="1" width="2.375" customWidth="1"/>
    <col min="2" max="2" width="16.625" customWidth="1"/>
    <col min="3" max="3" width="18.75" customWidth="1"/>
    <col min="4" max="4" width="21.375" bestFit="1" customWidth="1"/>
    <col min="5" max="5" width="18.625" customWidth="1"/>
    <col min="6" max="6" width="25.875" customWidth="1"/>
    <col min="7" max="8" width="16.625" customWidth="1"/>
    <col min="9" max="9" width="2.625" customWidth="1"/>
    <col min="10" max="11" width="9.25" customWidth="1"/>
    <col min="12" max="12" width="14.25" customWidth="1"/>
  </cols>
  <sheetData>
    <row r="1" spans="1:8" ht="35.1" customHeight="1" x14ac:dyDescent="0.25">
      <c r="B1" s="22" t="s">
        <v>0</v>
      </c>
      <c r="C1" s="22"/>
      <c r="D1" s="22"/>
      <c r="E1" s="22"/>
      <c r="F1" s="22"/>
      <c r="G1" s="6"/>
      <c r="H1" s="6"/>
    </row>
    <row r="2" spans="1:8" ht="72.75" customHeight="1" x14ac:dyDescent="0.25">
      <c r="A2" s="3"/>
      <c r="B2" s="26" t="s">
        <v>1</v>
      </c>
      <c r="C2" s="26"/>
      <c r="D2" s="26"/>
      <c r="E2" s="26"/>
      <c r="F2" s="26"/>
      <c r="G2" s="30" t="s">
        <v>17</v>
      </c>
      <c r="H2" s="30"/>
    </row>
    <row r="3" spans="1:8" ht="20.1" customHeight="1" x14ac:dyDescent="0.25">
      <c r="A3" s="2"/>
      <c r="B3" s="27" t="s">
        <v>2</v>
      </c>
      <c r="C3" s="27"/>
      <c r="D3" s="28"/>
      <c r="E3" s="28"/>
      <c r="F3" s="7" t="s">
        <v>13</v>
      </c>
      <c r="G3" s="24"/>
      <c r="H3" s="24"/>
    </row>
    <row r="4" spans="1:8" ht="20.1" customHeight="1" x14ac:dyDescent="0.25">
      <c r="A4" s="2"/>
      <c r="B4" s="27" t="s">
        <v>3</v>
      </c>
      <c r="C4" s="27"/>
      <c r="D4" s="29"/>
      <c r="E4" s="28"/>
      <c r="F4" s="7" t="s">
        <v>14</v>
      </c>
      <c r="G4" s="7"/>
      <c r="H4" s="8">
        <f ca="1">TODAY()</f>
        <v>44704</v>
      </c>
    </row>
    <row r="5" spans="1:8" ht="20.1" customHeight="1" x14ac:dyDescent="0.25">
      <c r="B5" s="27" t="s">
        <v>4</v>
      </c>
      <c r="C5" s="27"/>
      <c r="D5" s="28"/>
      <c r="E5" s="28"/>
      <c r="F5" s="7" t="s">
        <v>15</v>
      </c>
      <c r="G5" s="7"/>
      <c r="H5" s="8">
        <f ca="1">IF($H$4="","",$H$4+13)</f>
        <v>44717</v>
      </c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30" customHeight="1" x14ac:dyDescent="0.25">
      <c r="A7" s="2"/>
      <c r="B7" t="s">
        <v>5</v>
      </c>
      <c r="C7" s="10" t="s">
        <v>8</v>
      </c>
      <c r="D7" s="18" t="s">
        <v>11</v>
      </c>
      <c r="E7" s="10" t="s">
        <v>12</v>
      </c>
      <c r="F7" s="10" t="s">
        <v>16</v>
      </c>
      <c r="G7" s="10" t="s">
        <v>18</v>
      </c>
      <c r="H7" s="10" t="s">
        <v>19</v>
      </c>
    </row>
    <row r="8" spans="1:8" ht="30" customHeight="1" x14ac:dyDescent="0.25">
      <c r="A8" s="2"/>
      <c r="B8" t="str">
        <f ca="1">IFERROR(TEXT(Munkaidő_nyilvántartás[[#This Row],[Dátum]],"aaaa"), "")</f>
        <v>hétfő</v>
      </c>
      <c r="C8" s="9">
        <f ca="1">H4</f>
        <v>44704</v>
      </c>
      <c r="D8" s="19">
        <v>8</v>
      </c>
      <c r="E8" s="19"/>
      <c r="F8" s="19"/>
      <c r="G8" s="19"/>
      <c r="H8" s="19">
        <f>IFERROR(SUM(D8:G8), "")</f>
        <v>8</v>
      </c>
    </row>
    <row r="9" spans="1:8" ht="30" customHeight="1" x14ac:dyDescent="0.25">
      <c r="A9" s="2"/>
      <c r="B9" t="str">
        <f ca="1">IFERROR(TEXT(Munkaidő_nyilvántartás[[#This Row],[Dátum]],"aaaa"), "")</f>
        <v>kedd</v>
      </c>
      <c r="C9" s="9">
        <f ca="1">IF($H$4="","",$H$4+1)</f>
        <v>44705</v>
      </c>
      <c r="D9" s="19">
        <v>8</v>
      </c>
      <c r="E9" s="19">
        <v>2</v>
      </c>
      <c r="F9" s="19"/>
      <c r="G9" s="19"/>
      <c r="H9" s="19">
        <f t="shared" ref="H9:H21" si="0">IFERROR(SUM(D9:G9), "")</f>
        <v>10</v>
      </c>
    </row>
    <row r="10" spans="1:8" ht="30" customHeight="1" x14ac:dyDescent="0.25">
      <c r="A10" s="2"/>
      <c r="B10" t="str">
        <f ca="1">IFERROR(TEXT(Munkaidő_nyilvántartás[[#This Row],[Dátum]],"aaaa"), "")</f>
        <v>szerda</v>
      </c>
      <c r="C10" s="9">
        <f ca="1">IF($H$4="","",$H$4+2)</f>
        <v>44706</v>
      </c>
      <c r="D10" s="19"/>
      <c r="E10" s="19"/>
      <c r="F10" s="19">
        <v>8</v>
      </c>
      <c r="G10" s="19"/>
      <c r="H10" s="19">
        <f t="shared" si="0"/>
        <v>8</v>
      </c>
    </row>
    <row r="11" spans="1:8" ht="30" customHeight="1" x14ac:dyDescent="0.25">
      <c r="A11" s="2"/>
      <c r="B11" t="str">
        <f ca="1">IFERROR(TEXT(Munkaidő_nyilvántartás[[#This Row],[Dátum]],"aaaa"), "")</f>
        <v>csütörtök</v>
      </c>
      <c r="C11" s="9">
        <f ca="1">IF($H$4="","",$H$4+3)</f>
        <v>44707</v>
      </c>
      <c r="D11" s="19"/>
      <c r="E11" s="19"/>
      <c r="F11" s="19"/>
      <c r="G11" s="19">
        <v>8</v>
      </c>
      <c r="H11" s="19">
        <f t="shared" si="0"/>
        <v>8</v>
      </c>
    </row>
    <row r="12" spans="1:8" ht="30" customHeight="1" x14ac:dyDescent="0.25">
      <c r="A12" s="2"/>
      <c r="B12" t="str">
        <f ca="1">IFERROR(TEXT(Munkaidő_nyilvántartás[[#This Row],[Dátum]],"aaaa"), "")</f>
        <v>péntek</v>
      </c>
      <c r="C12" s="9">
        <f ca="1">IF($H$4="","",$H$4+4)</f>
        <v>44708</v>
      </c>
      <c r="D12" s="19"/>
      <c r="E12" s="19"/>
      <c r="F12" s="19"/>
      <c r="G12" s="19"/>
      <c r="H12" s="19">
        <f t="shared" si="0"/>
        <v>0</v>
      </c>
    </row>
    <row r="13" spans="1:8" ht="30" customHeight="1" x14ac:dyDescent="0.25">
      <c r="A13" s="2"/>
      <c r="B13" t="str">
        <f ca="1">IFERROR(TEXT(Munkaidő_nyilvántartás[[#This Row],[Dátum]],"aaaa"), "")</f>
        <v>szombat</v>
      </c>
      <c r="C13" s="9">
        <f ca="1">IF($H$4="","",$H$4+5)</f>
        <v>44709</v>
      </c>
      <c r="D13" s="19"/>
      <c r="E13" s="19"/>
      <c r="F13" s="19"/>
      <c r="G13" s="19"/>
      <c r="H13" s="19">
        <f t="shared" si="0"/>
        <v>0</v>
      </c>
    </row>
    <row r="14" spans="1:8" ht="30" customHeight="1" x14ac:dyDescent="0.25">
      <c r="A14" s="2"/>
      <c r="B14" t="str">
        <f ca="1">IFERROR(TEXT(Munkaidő_nyilvántartás[[#This Row],[Dátum]],"aaaa"), "")</f>
        <v>vasárnap</v>
      </c>
      <c r="C14" s="9">
        <f ca="1">IF($H$4="","",$H$4+6)</f>
        <v>44710</v>
      </c>
      <c r="D14" s="19"/>
      <c r="E14" s="19"/>
      <c r="F14" s="19"/>
      <c r="G14" s="19"/>
      <c r="H14" s="19">
        <f t="shared" si="0"/>
        <v>0</v>
      </c>
    </row>
    <row r="15" spans="1:8" ht="30" customHeight="1" x14ac:dyDescent="0.25">
      <c r="A15" s="2"/>
      <c r="B15" t="str">
        <f ca="1">IFERROR(TEXT(Munkaidő_nyilvántartás[[#This Row],[Dátum]],"aaaa"), "")</f>
        <v>hétfő</v>
      </c>
      <c r="C15" s="9">
        <f ca="1">IF($H$4="","",$H$4+7)</f>
        <v>44711</v>
      </c>
      <c r="D15" s="19"/>
      <c r="E15" s="19"/>
      <c r="F15" s="19"/>
      <c r="G15" s="19"/>
      <c r="H15" s="19">
        <f t="shared" si="0"/>
        <v>0</v>
      </c>
    </row>
    <row r="16" spans="1:8" ht="30" customHeight="1" x14ac:dyDescent="0.25">
      <c r="A16" s="2"/>
      <c r="B16" t="str">
        <f ca="1">IFERROR(TEXT(Munkaidő_nyilvántartás[[#This Row],[Dátum]],"aaaa"), "")</f>
        <v>kedd</v>
      </c>
      <c r="C16" s="9">
        <f ca="1">IF($H$4="","",$H$4+8)</f>
        <v>44712</v>
      </c>
      <c r="D16" s="19"/>
      <c r="E16" s="19"/>
      <c r="F16" s="19"/>
      <c r="G16" s="19"/>
      <c r="H16" s="19">
        <f t="shared" si="0"/>
        <v>0</v>
      </c>
    </row>
    <row r="17" spans="1:8" ht="30" customHeight="1" x14ac:dyDescent="0.25">
      <c r="A17" s="2"/>
      <c r="B17" t="str">
        <f ca="1">IFERROR(TEXT(Munkaidő_nyilvántartás[[#This Row],[Dátum]],"aaaa"), "")</f>
        <v>szerda</v>
      </c>
      <c r="C17" s="9">
        <f ca="1">IF($H$4="","",$H$4+9)</f>
        <v>44713</v>
      </c>
      <c r="D17" s="19"/>
      <c r="E17" s="19"/>
      <c r="F17" s="19"/>
      <c r="G17" s="19"/>
      <c r="H17" s="19">
        <f t="shared" si="0"/>
        <v>0</v>
      </c>
    </row>
    <row r="18" spans="1:8" ht="30" customHeight="1" x14ac:dyDescent="0.25">
      <c r="A18" s="2"/>
      <c r="B18" t="str">
        <f ca="1">IFERROR(TEXT(Munkaidő_nyilvántartás[[#This Row],[Dátum]],"aaaa"), "")</f>
        <v>csütörtök</v>
      </c>
      <c r="C18" s="9">
        <f ca="1">IF($H$4="","",$H$4+10)</f>
        <v>44714</v>
      </c>
      <c r="D18" s="19"/>
      <c r="E18" s="19"/>
      <c r="F18" s="19"/>
      <c r="G18" s="19"/>
      <c r="H18" s="19">
        <f t="shared" si="0"/>
        <v>0</v>
      </c>
    </row>
    <row r="19" spans="1:8" ht="30" customHeight="1" x14ac:dyDescent="0.25">
      <c r="A19" s="2"/>
      <c r="B19" t="str">
        <f ca="1">IFERROR(TEXT(Munkaidő_nyilvántartás[[#This Row],[Dátum]],"aaaa"), "")</f>
        <v>péntek</v>
      </c>
      <c r="C19" s="9">
        <f ca="1">IF($H$4="","",$H$4+11)</f>
        <v>44715</v>
      </c>
      <c r="D19" s="19"/>
      <c r="E19" s="19"/>
      <c r="F19" s="19"/>
      <c r="G19" s="19"/>
      <c r="H19" s="19">
        <f t="shared" si="0"/>
        <v>0</v>
      </c>
    </row>
    <row r="20" spans="1:8" ht="30" customHeight="1" x14ac:dyDescent="0.25">
      <c r="A20" s="2"/>
      <c r="B20" t="str">
        <f ca="1">IFERROR(TEXT(Munkaidő_nyilvántartás[[#This Row],[Dátum]],"aaaa"), "")</f>
        <v>szombat</v>
      </c>
      <c r="C20" s="9">
        <f ca="1">IF($H$4="","",$H$4+12)</f>
        <v>44716</v>
      </c>
      <c r="D20" s="19"/>
      <c r="E20" s="19"/>
      <c r="F20" s="19"/>
      <c r="G20" s="19"/>
      <c r="H20" s="19">
        <f t="shared" si="0"/>
        <v>0</v>
      </c>
    </row>
    <row r="21" spans="1:8" ht="30" customHeight="1" x14ac:dyDescent="0.25">
      <c r="A21" s="2"/>
      <c r="B21" t="str">
        <f ca="1">IFERROR(TEXT(Munkaidő_nyilvántartás[[#This Row],[Dátum]],"aaaa"), "")</f>
        <v>vasárnap</v>
      </c>
      <c r="C21" s="9">
        <f ca="1">IF($H$4="","",$H$4+13)</f>
        <v>44717</v>
      </c>
      <c r="D21" s="19"/>
      <c r="E21" s="19"/>
      <c r="F21" s="19"/>
      <c r="G21" s="19"/>
      <c r="H21" s="19">
        <f t="shared" si="0"/>
        <v>0</v>
      </c>
    </row>
    <row r="22" spans="1:8" ht="30" customHeight="1" thickBot="1" x14ac:dyDescent="0.3">
      <c r="A22" s="2"/>
      <c r="C22" t="s">
        <v>19</v>
      </c>
      <c r="D22" s="31">
        <f>SUBTOTAL(109,Munkaidő_nyilvántartás[Rendes munkaidő])</f>
        <v>16</v>
      </c>
      <c r="E22" s="31">
        <f>SUBTOTAL(109,Munkaidő_nyilvántartás[Túlóra])</f>
        <v>2</v>
      </c>
      <c r="F22" s="31">
        <f>SUBTOTAL(109,Munkaidő_nyilvántartás[Betegség])</f>
        <v>8</v>
      </c>
      <c r="G22" s="31">
        <f>SUBTOTAL(109,Munkaidő_nyilvántartás[Szabadság])</f>
        <v>8</v>
      </c>
      <c r="H22" s="31">
        <f>SUBTOTAL(109,Munkaidő_nyilvántartás[Összeg])</f>
        <v>34</v>
      </c>
    </row>
    <row r="23" spans="1:8" ht="30" customHeight="1" thickTop="1" thickBot="1" x14ac:dyDescent="0.3">
      <c r="A23" s="2"/>
      <c r="B23" s="11"/>
      <c r="C23" s="14" t="s">
        <v>9</v>
      </c>
      <c r="D23" s="17">
        <v>10</v>
      </c>
      <c r="E23" s="17">
        <v>15</v>
      </c>
      <c r="F23" s="17">
        <v>10</v>
      </c>
      <c r="G23" s="17">
        <v>10</v>
      </c>
      <c r="H23" s="13"/>
    </row>
    <row r="24" spans="1:8" ht="30" customHeight="1" thickTop="1" thickBot="1" x14ac:dyDescent="0.3">
      <c r="B24" s="20"/>
      <c r="C24" s="15" t="s">
        <v>10</v>
      </c>
      <c r="D24" s="16">
        <f>IFERROR(SUM(D23*Munkaidő_nyilvántartás[[#Totals],[Rendes munkaidő]]), "")</f>
        <v>160</v>
      </c>
      <c r="E24" s="16">
        <f>IFERROR(SUM(E23*Munkaidő_nyilvántartás[[#Totals],[Túlóra]]), "")</f>
        <v>30</v>
      </c>
      <c r="F24" s="16">
        <f>IFERROR(SUM(F23*Munkaidő_nyilvántartás[[#Totals],[Betegség]]), "")</f>
        <v>80</v>
      </c>
      <c r="G24" s="16">
        <f>IFERROR(SUM(G23*Munkaidő_nyilvántartás[[#Totals],[Szabadság]]), "")</f>
        <v>80</v>
      </c>
      <c r="H24" s="16">
        <f>IFERROR(SUM(D24:G24), "")</f>
        <v>350</v>
      </c>
    </row>
    <row r="25" spans="1:8" ht="30" customHeight="1" thickTop="1" x14ac:dyDescent="0.25">
      <c r="A25" s="4"/>
      <c r="G25" s="21"/>
      <c r="H25" s="21"/>
    </row>
    <row r="26" spans="1:8" ht="30" customHeight="1" x14ac:dyDescent="0.25">
      <c r="B26" s="23" t="s">
        <v>6</v>
      </c>
      <c r="C26" s="23"/>
      <c r="D26" s="23"/>
      <c r="E26" s="23"/>
      <c r="F26" s="5"/>
      <c r="G26" s="12" t="s">
        <v>8</v>
      </c>
      <c r="H26" s="12"/>
    </row>
    <row r="27" spans="1:8" ht="30" customHeight="1" x14ac:dyDescent="0.25">
      <c r="A27" s="4"/>
      <c r="B27" s="25"/>
      <c r="C27" s="25"/>
      <c r="D27" s="25"/>
      <c r="E27" s="25"/>
      <c r="G27" s="21"/>
      <c r="H27" s="21"/>
    </row>
    <row r="28" spans="1:8" ht="30" customHeight="1" x14ac:dyDescent="0.25">
      <c r="B28" s="23" t="s">
        <v>7</v>
      </c>
      <c r="C28" s="23"/>
      <c r="D28" s="23"/>
      <c r="E28" s="23"/>
      <c r="F28" s="5"/>
      <c r="G28" s="12" t="s">
        <v>8</v>
      </c>
      <c r="H28" s="12"/>
    </row>
  </sheetData>
  <mergeCells count="13">
    <mergeCell ref="B1:F1"/>
    <mergeCell ref="B28:E28"/>
    <mergeCell ref="G3:H3"/>
    <mergeCell ref="B27:E27"/>
    <mergeCell ref="B26:E26"/>
    <mergeCell ref="B2:F2"/>
    <mergeCell ref="B3:C3"/>
    <mergeCell ref="B4:C4"/>
    <mergeCell ref="B5:C5"/>
    <mergeCell ref="D3:E3"/>
    <mergeCell ref="D4:E4"/>
    <mergeCell ref="D5:E5"/>
    <mergeCell ref="G2:H2"/>
  </mergeCells>
  <phoneticPr fontId="0" type="noConversion"/>
  <dataValidations count="27">
    <dataValidation allowBlank="1" showInputMessage="1" showErrorMessage="1" prompt="Ezen a munkalapon létrehozhat egy kétheti munkaidő-nyilvántartást. A munkaórák összesítése és a kifizetendő végösszeg kiszámítása automatikusan történik" sqref="A1" xr:uid="{00000000-0002-0000-0000-000000000000}"/>
    <dataValidation allowBlank="1" showInputMessage="1" showErrorMessage="1" prompt="Ebben a cellában szerepel a munkalap címe." sqref="G2:H2" xr:uid="{00000000-0002-0000-0000-000001000000}"/>
    <dataValidation allowBlank="1" showInputMessage="1" showErrorMessage="1" prompt="Ebben a cellában adhatja meg a cég nevét. A G2 cellában szerepel a munkalap címe. Az alábbi cellában adhatja meg a cég címét, a B3–H5 cellákban pedig az alkalmazott adatait." sqref="B1" xr:uid="{00000000-0002-0000-0000-000002000000}"/>
    <dataValidation allowBlank="1" showInputMessage="1" showErrorMessage="1" prompt="Ebben a cellában adhatja meg a cég irányítószámát, települését, utcáját, házszámát és 2. címét, a H4 és a H5 cellában pedig a fizetési időszak kezdő és záró dátumát." sqref="B2:F2" xr:uid="{00000000-0002-0000-0000-000003000000}"/>
    <dataValidation allowBlank="1" showInputMessage="1" showErrorMessage="1" prompt="A jobbra lévő cellában adhatja meg az alkalmazott nevét." sqref="B3:C3" xr:uid="{00000000-0002-0000-0000-000004000000}"/>
    <dataValidation allowBlank="1" showInputMessage="1" showErrorMessage="1" prompt="Ebben a cellában adhatja meg az alkalmazott nevét." sqref="D3:E3" xr:uid="{00000000-0002-0000-0000-000005000000}"/>
    <dataValidation allowBlank="1" showInputMessage="1" showErrorMessage="1" prompt="A jobbra lévő cellában adhatja meg az alkalmazott telefonszámát." sqref="F3" xr:uid="{00000000-0002-0000-0000-000006000000}"/>
    <dataValidation allowBlank="1" showInputMessage="1" showErrorMessage="1" prompt="Ebben a cellában adhatja meg az alkalmazott telefonszámát." sqref="G3:H3" xr:uid="{00000000-0002-0000-0000-000007000000}"/>
    <dataValidation allowBlank="1" showInputMessage="1" showErrorMessage="1" prompt="A jobbra lévő cellában adhatja meg az alkalmazott e-mail-címét." sqref="B4:C4" xr:uid="{00000000-0002-0000-0000-000008000000}"/>
    <dataValidation allowBlank="1" showInputMessage="1" showErrorMessage="1" prompt="Ebben a cellában adhatja meg az alkalmazott e-mail-címét." sqref="D4:E4" xr:uid="{00000000-0002-0000-0000-000009000000}"/>
    <dataValidation allowBlank="1" showInputMessage="1" showErrorMessage="1" prompt="A jobbra lévő cellában adhatja meg a felettes nevét." sqref="B5:C5" xr:uid="{00000000-0002-0000-0000-00000A000000}"/>
    <dataValidation allowBlank="1" showInputMessage="1" showErrorMessage="1" prompt="Ebben a cellában adhatja meg a felettes nevét." sqref="D5:E5" xr:uid="{00000000-0002-0000-0000-00000B000000}"/>
    <dataValidation allowBlank="1" showInputMessage="1" showErrorMessage="1" prompt="A jobbra lévő a cellában adhatja meg a kifizetési időszak kezdő dátumát." sqref="F4:G4" xr:uid="{00000000-0002-0000-0000-00000C000000}"/>
    <dataValidation allowBlank="1" showInputMessage="1" showErrorMessage="1" prompt="Ebben a cellában adhatja meg a kifizetési időszak kezdő dátumát." sqref="H4" xr:uid="{00000000-0002-0000-0000-00000D000000}"/>
    <dataValidation allowBlank="1" showInputMessage="1" showErrorMessage="1" prompt="A jobbra lévő cellában adhatja meg a kifizetési időszak záró dátumát." sqref="F5:G5" xr:uid="{00000000-0002-0000-0000-00000E000000}"/>
    <dataValidation allowBlank="1" showInputMessage="1" showErrorMessage="1" prompt="Ebben a cellában adhatja meg a kifizetési időszak záró dátumát." sqref="H5" xr:uid="{00000000-0002-0000-0000-00000F000000}"/>
    <dataValidation allowBlank="1" showInputMessage="1" showErrorMessage="1" prompt="Az oszlopban szereplő dátum automatikusan frissül a kifizetési időszaknak a H4 és a H5 cellában megadott kezdő és záró dátumának megfelelően." sqref="C7" xr:uid="{00000000-0002-0000-0000-000010000000}"/>
    <dataValidation allowBlank="1" showInputMessage="1" showErrorMessage="1" prompt="Ebben az oszlopban adhatja meg a rendes munkaidőt." sqref="D7" xr:uid="{00000000-0002-0000-0000-000011000000}"/>
    <dataValidation allowBlank="1" showInputMessage="1" showErrorMessage="1" prompt="Ebben az oszlopban adhatja meg a túlórák számát." sqref="E7" xr:uid="{00000000-0002-0000-0000-000012000000}"/>
    <dataValidation allowBlank="1" showInputMessage="1" showErrorMessage="1" prompt="Ebben az oszlopban adhatja meg a betegség miatt kieső munkaidőt." sqref="F7" xr:uid="{00000000-0002-0000-0000-000013000000}"/>
    <dataValidation allowBlank="1" showInputMessage="1" showErrorMessage="1" prompt="Ebben az oszlopban adhatja meg a szabadságon töltött órák számát." sqref="G7" xr:uid="{00000000-0002-0000-0000-000014000000}"/>
    <dataValidation allowBlank="1" showInputMessage="1" showErrorMessage="1" prompt="Ebben az oszlopban a sablon automatikusan kiszámítja a teljes munkaidőt." sqref="H7" xr:uid="{00000000-0002-0000-0000-000015000000}"/>
    <dataValidation allowBlank="1" showInputMessage="1" showErrorMessage="1" prompt="Ez a cella az alkalmazott aláírásának a helye." sqref="B25:E25" xr:uid="{00000000-0002-0000-0000-000016000000}"/>
    <dataValidation allowBlank="1" showInputMessage="1" showErrorMessage="1" prompt="Ez a cella a felettes aláírásának a helye." sqref="B27:E27" xr:uid="{00000000-0002-0000-0000-000017000000}"/>
    <dataValidation allowBlank="1" showInputMessage="1" showErrorMessage="1" prompt="Ebben a cellában adhatja meg a dátumot." sqref="G25:H25 G27:H27" xr:uid="{00000000-0002-0000-0000-000018000000}"/>
    <dataValidation allowBlank="1" showInputMessage="1" showErrorMessage="1" prompt="A jobbra lévő cellákban adhatja meg az óradíjat." sqref="C23" xr:uid="{00000000-0002-0000-0000-000019000000}"/>
    <dataValidation allowBlank="1" showInputMessage="1" showErrorMessage="1" prompt="A jobbra lévő a cellában a program automatikusan kiszámítja kifizetendő végösszeget." sqref="C24" xr:uid="{00000000-0002-0000-0000-00001A000000}"/>
  </dataValidations>
  <printOptions horizontalCentered="1"/>
  <pageMargins left="0.5" right="0.5" top="0.75" bottom="0.75" header="0.5" footer="0.5"/>
  <pageSetup paperSize="9" scale="63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B969E0BB-7394-47FD-A4E9-79EC0AE9C772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D06DF37A-2353-4A89-84D6-2D4129FAEC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8EC4FDDF-B702-420D-892D-B1278D015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TM16400630</ap:Template>
  <ap:ScaleCrop>false</ap:ScaleCrop>
  <ap:HeadingPairs>
    <vt:vector baseType="variant" size="4">
      <vt:variant>
        <vt:lpstr>Munkalapok</vt:lpstr>
      </vt:variant>
      <vt:variant>
        <vt:i4>1</vt:i4>
      </vt:variant>
      <vt:variant>
        <vt:lpstr>Névvel ellátott tartományok</vt:lpstr>
      </vt:variant>
      <vt:variant>
        <vt:i4>7</vt:i4>
      </vt:variant>
    </vt:vector>
  </ap:HeadingPairs>
  <ap:TitlesOfParts>
    <vt:vector baseType="lpstr" size="8">
      <vt:lpstr>Kétheti munkaidő-nyilvántartás</vt:lpstr>
      <vt:lpstr>Cím1</vt:lpstr>
      <vt:lpstr>'Kétheti munkaidő-nyilvántartás'!Nyomtatási_cím</vt:lpstr>
      <vt:lpstr>Sorcímrégió1..D5</vt:lpstr>
      <vt:lpstr>Sorcímrégió2..G3</vt:lpstr>
      <vt:lpstr>Sorcímrégió3..H5</vt:lpstr>
      <vt:lpstr>Sorcímrégió4..G23</vt:lpstr>
      <vt:lpstr>Sorcímrégió5..H24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2022-02-14T05:07:58Z</dcterms:created>
  <dcterms:modified xsi:type="dcterms:W3CDTF">2022-05-23T11:00:17Z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