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4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36" documentId="13_ncr:1_{8B64170C-E294-4F38-B29A-0AD82A05516D}" xr6:coauthVersionLast="47" xr6:coauthVersionMax="47" xr10:uidLastSave="{4927690F-1CB0-4405-A7B0-406224092972}"/>
  <bookViews>
    <workbookView xWindow="-120" yWindow="-120" windowWidth="28860" windowHeight="16065" xr2:uid="{00000000-000D-0000-FFFF-FFFF00000000}"/>
  </bookViews>
  <sheets>
    <sheet name="Összegzés" sheetId="1" r:id="rId1"/>
    <sheet name="Ajándéklista" sheetId="2" r:id="rId2"/>
  </sheets>
  <definedNames>
    <definedName name="Cím1">Címzettek[[#Headers],[MEGAJÁNDÉKOZOTT]]</definedName>
    <definedName name="Cím2">Ajándékok[[#Headers],[MEGAJÁNDÉKOZOTT]]</definedName>
    <definedName name="FENNMARADÓ">Összegzés!$F$3</definedName>
    <definedName name="Költségkeret_Módosítva">Összegzés!$D$4</definedName>
    <definedName name="MegajándékozottakNeve">Címzettek[MEGAJÁNDÉKOZOTT]</definedName>
    <definedName name="_xlnm.Print_Titles" localSheetId="1">Ajándéklista!$2:$2</definedName>
    <definedName name="_xlnm.Print_Titles" localSheetId="0">Összegzés!$5:$5</definedName>
    <definedName name="SorCímrégiója1..F4">Összegzés!$E$1</definedName>
    <definedName name="TeljesKöltségkeret">Összegzés!$F$1</definedName>
    <definedName name="Tervezettből_Fennmaradó_Összeg">IF(Címzettek[[#Totals],[KERET TERVEZETT %-A]]=1,TeljesKöltségkeret*Összegzés!XFD1,IF(Címzettek[[#Totals],[KERET TERVEZETT %-A]]&gt;1,(TeljesKöltségkeret/Címzettek[[#Totals],[KERET TERVEZETT %-A]])*Összegzés!XFD1,TeljesKöltségkeret*Összegzés!XFD1))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<sst xmlns="http://schemas.openxmlformats.org/spreadsheetml/2006/main" count="47" uniqueCount="30">
  <si>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ünnepi</t>
  </si>
  <si>
    <t>Módosuljon a költségkeret, ha a tervezett keret százaléka meghaladja a 100%-ot (Igen/Nem)?</t>
  </si>
  <si>
    <t>MEGAJÁNDÉKOZOTT</t>
  </si>
  <si>
    <t>András</t>
  </si>
  <si>
    <t>Ilona</t>
  </si>
  <si>
    <t>Bálint</t>
  </si>
  <si>
    <t>Zsuzsanna</t>
  </si>
  <si>
    <t>Vince</t>
  </si>
  <si>
    <t>AJÁNDÉKLELTÁR</t>
  </si>
  <si>
    <t>KERET TERVEZETT %-A</t>
  </si>
  <si>
    <t>Igen</t>
  </si>
  <si>
    <t>TERVEZETTBŐL FENNMARADÓ ÖSSZEG</t>
  </si>
  <si>
    <t>TELJES KÖLTSÉGKERET</t>
  </si>
  <si>
    <t>ELKÖLTVE</t>
  </si>
  <si>
    <t>FENNMARADÓ KERET</t>
  </si>
  <si>
    <t>AJÁNDÉKOK TERVEZETT SZÁMA</t>
  </si>
  <si>
    <t>HIÁNYZÓ AJÁNDÉK</t>
  </si>
  <si>
    <t>AJÁNDÉKLISTA</t>
  </si>
  <si>
    <t>AJÁNDÉK</t>
  </si>
  <si>
    <t>Babaház</t>
  </si>
  <si>
    <t>Bicikli</t>
  </si>
  <si>
    <t>Anyagok kollázskészítéshez</t>
  </si>
  <si>
    <t>Játékvasút</t>
  </si>
  <si>
    <t>Pulóver</t>
  </si>
  <si>
    <t>Ajándékutalvány</t>
  </si>
  <si>
    <t>Ruha</t>
  </si>
  <si>
    <t>ÁR</t>
  </si>
  <si>
    <t>MEGVÁSÁROLVA</t>
  </si>
  <si>
    <t>BECSOMAGOLVA</t>
  </si>
  <si>
    <t xml:space="preserve">Összeg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</si>
</sst>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Ft&quot;_-;\-* #,##0\ &quot;Ft&quot;_-;_-* &quot;-&quot;\ &quot;Ft&quot;_-;_-@_-"/>
    <numFmt numFmtId="164" formatCode="_(* #,##0_);_(* \(#,##0\);_(* &quot;-&quot;_);_(@_)"/>
    <numFmt numFmtId="165" formatCode="#,##0.00\ &quot;Ft&quot;"/>
  </numFmts>
  <fonts count="20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 wrapText="1" indent="1"/>
    </xf>
    <xf numFmtId="0" fontId="4" fillId="0" borderId="0" applyNumberFormat="0" applyFont="0" applyFill="0" applyBorder="0" applyProtection="0">
      <alignment horizontal="center" vertical="center"/>
    </xf>
    <xf numFmtId="1" fontId="4" fillId="0" borderId="0" applyFont="0" applyFill="0" applyBorder="0" applyProtection="0">
      <alignment horizontal="center" vertical="center"/>
    </xf>
    <xf numFmtId="164" fontId="4" fillId="0" borderId="0" applyFont="0" applyFill="0" applyBorder="0" applyAlignment="0" applyProtection="0"/>
    <xf numFmtId="165" fontId="4" fillId="0" borderId="0" applyFont="0" applyFill="0" applyBorder="0" applyProtection="0">
      <alignment horizontal="right" vertical="center" indent="1"/>
    </xf>
    <xf numFmtId="42" fontId="4" fillId="0" borderId="0" applyFont="0" applyFill="0" applyBorder="0" applyAlignment="0" applyProtection="0"/>
    <xf numFmtId="9" fontId="4" fillId="0" borderId="0" applyFont="0" applyFill="0" applyBorder="0" applyProtection="0">
      <alignment horizontal="center"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horizontal="right" indent="1"/>
    </xf>
    <xf numFmtId="0" fontId="5" fillId="0" borderId="0" applyNumberFormat="0" applyFill="0" applyBorder="0" applyAlignment="0" applyProtection="0"/>
    <xf numFmtId="165" fontId="2" fillId="0" borderId="2">
      <alignment horizontal="left" indent="1"/>
    </xf>
    <xf numFmtId="165" fontId="2" fillId="0" borderId="1">
      <alignment horizontal="left" vertical="center" indent="1"/>
    </xf>
    <xf numFmtId="165" fontId="9" fillId="0" borderId="0" applyFont="0" applyFill="0" applyBorder="0" applyProtection="0">
      <alignment horizontal="right" vertical="center" indent="1"/>
    </xf>
    <xf numFmtId="0" fontId="8" fillId="0" borderId="0" applyNumberFormat="0" applyFill="0" applyBorder="0">
      <alignment horizontal="center" vertical="center" wrapText="1"/>
    </xf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0" borderId="4" applyNumberFormat="0" applyFill="0" applyAlignment="0" applyProtection="0"/>
    <xf numFmtId="0" fontId="15" fillId="6" borderId="5" applyNumberFormat="0" applyAlignment="0" applyProtection="0"/>
    <xf numFmtId="0" fontId="16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1" applyFo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9">
      <alignment horizontal="right" indent="1"/>
    </xf>
    <xf numFmtId="165" fontId="2" fillId="0" borderId="2" xfId="11">
      <alignment horizontal="left" indent="1"/>
    </xf>
    <xf numFmtId="0" fontId="5" fillId="0" borderId="0" xfId="10" applyAlignment="1">
      <alignment horizontal="left" vertical="center" indent="1"/>
    </xf>
    <xf numFmtId="165" fontId="0" fillId="0" borderId="0" xfId="4" applyFont="1">
      <alignment horizontal="right" vertical="center" indent="1"/>
    </xf>
    <xf numFmtId="1" fontId="0" fillId="0" borderId="0" xfId="2" applyFont="1">
      <alignment horizontal="center" vertical="center"/>
    </xf>
    <xf numFmtId="0" fontId="6" fillId="0" borderId="0" xfId="7">
      <alignment vertical="center"/>
    </xf>
    <xf numFmtId="0" fontId="7" fillId="0" borderId="0" xfId="8">
      <alignment vertical="center"/>
    </xf>
    <xf numFmtId="165" fontId="0" fillId="0" borderId="0" xfId="13" applyFont="1">
      <alignment horizontal="right" vertical="center" indent="1"/>
    </xf>
    <xf numFmtId="0" fontId="5" fillId="0" borderId="0" xfId="10" applyAlignment="1">
      <alignment horizontal="left" vertical="center" wrapText="1" indent="1"/>
    </xf>
    <xf numFmtId="0" fontId="8" fillId="0" borderId="0" xfId="14">
      <alignment horizontal="center" vertical="center" wrapText="1"/>
    </xf>
    <xf numFmtId="165" fontId="3" fillId="0" borderId="0" xfId="0" applyNumberFormat="1" applyFont="1" applyAlignment="1">
      <alignment horizontal="right" vertical="center" indent="1"/>
    </xf>
    <xf numFmtId="0" fontId="6" fillId="0" borderId="0" xfId="7">
      <alignment vertical="center"/>
    </xf>
    <xf numFmtId="0" fontId="7" fillId="0" borderId="0" xfId="8">
      <alignment vertical="center"/>
    </xf>
    <xf numFmtId="0" fontId="3" fillId="0" borderId="0" xfId="0" applyFont="1" applyAlignment="1">
      <alignment horizontal="left" vertical="center" wrapText="1" indent="1"/>
    </xf>
  </cellXfs>
  <cellStyles count="50">
    <cellStyle name="20% - 1. jelölőszín" xfId="27" builtinId="30" customBuiltin="1"/>
    <cellStyle name="20% - 2. jelölőszín" xfId="31" builtinId="34" customBuiltin="1"/>
    <cellStyle name="20% - 3. jelölőszín" xfId="35" builtinId="38" customBuiltin="1"/>
    <cellStyle name="20% - 4. jelölőszín" xfId="39" builtinId="42" customBuiltin="1"/>
    <cellStyle name="20% - 5. jelölőszín" xfId="43" builtinId="46" customBuiltin="1"/>
    <cellStyle name="20% - 6. jelölőszín" xfId="47" builtinId="50" customBuiltin="1"/>
    <cellStyle name="40% - 1. jelölőszín" xfId="28" builtinId="31" customBuiltin="1"/>
    <cellStyle name="40% - 2. jelölőszín" xfId="32" builtinId="35" customBuiltin="1"/>
    <cellStyle name="40% - 3. jelölőszín" xfId="36" builtinId="39" customBuiltin="1"/>
    <cellStyle name="40% - 4. jelölőszín" xfId="40" builtinId="43" customBuiltin="1"/>
    <cellStyle name="40% - 5. jelölőszín" xfId="44" builtinId="47" customBuiltin="1"/>
    <cellStyle name="40% - 6. jelölőszín" xfId="48" builtinId="51" customBuiltin="1"/>
    <cellStyle name="60% - 1. jelölőszín" xfId="29" builtinId="32" customBuiltin="1"/>
    <cellStyle name="60% - 2. jelölőszín" xfId="33" builtinId="36" customBuiltin="1"/>
    <cellStyle name="60% - 3. jelölőszín" xfId="37" builtinId="40" customBuiltin="1"/>
    <cellStyle name="60% - 4. jelölőszín" xfId="41" builtinId="44" customBuiltin="1"/>
    <cellStyle name="60% - 5. jelölőszín" xfId="45" builtinId="48" customBuiltin="1"/>
    <cellStyle name="60% - 6. jelölőszín" xfId="49" builtinId="52" customBuiltin="1"/>
    <cellStyle name="Bevitel" xfId="11" builtinId="20" customBuiltin="1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Címsor 4" xfId="15" builtinId="19" customBuiltin="1"/>
    <cellStyle name="Egyéni pénznem" xfId="13" xr:uid="{00000000-0005-0000-0000-000004000000}"/>
    <cellStyle name="Ellenőrzőcella" xfId="21" builtinId="23" customBuiltin="1"/>
    <cellStyle name="Ezres" xfId="2" builtinId="3" customBuiltin="1"/>
    <cellStyle name="Ezres [0]" xfId="3" builtinId="6" customBuiltin="1"/>
    <cellStyle name="Figyelmeztetés" xfId="22" builtinId="11" customBuiltin="1"/>
    <cellStyle name="Hivatkozott cella" xfId="20" builtinId="24" customBuiltin="1"/>
    <cellStyle name="Jegyzet" xfId="23" builtinId="10" customBuiltin="1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6" builtinId="26" customBuiltin="1"/>
    <cellStyle name="Kimenet" xfId="12" builtinId="21" customBuiltin="1"/>
    <cellStyle name="Magyarázó szöveg" xfId="24" builtinId="53" customBuiltin="1"/>
    <cellStyle name="Megvásárolva/becsomagolva" xfId="1" xr:uid="{00000000-0005-0000-0000-00000C000000}"/>
    <cellStyle name="Normál" xfId="0" builtinId="0" customBuiltin="1"/>
    <cellStyle name="Összesen" xfId="25" builtinId="25" customBuiltin="1"/>
    <cellStyle name="Pénznem" xfId="4" builtinId="4" customBuiltin="1"/>
    <cellStyle name="Pénznem [0]" xfId="5" builtinId="7" customBuiltin="1"/>
    <cellStyle name="Rossz" xfId="17" builtinId="27" customBuiltin="1"/>
    <cellStyle name="Semleges" xfId="18" builtinId="28" customBuiltin="1"/>
    <cellStyle name="Számítás" xfId="19" builtinId="22" customBuiltin="1"/>
    <cellStyle name="Százalék" xfId="6" builtinId="5" customBuiltin="1"/>
    <cellStyle name="Táblázat címsora" xfId="14" xr:uid="{00000000-0005-0000-0000-00000D000000}"/>
  </cellStyles>
  <dxfs count="21">
    <dxf>
      <font>
        <strike/>
        <color theme="3" tint="0.5999633777886288"/>
      </font>
    </dxf>
    <dxf>
      <font>
        <color theme="8" tint="-0.499984740745262"/>
      </font>
    </dxf>
    <dxf>
      <font>
        <color theme="8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0" formatCode="General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5" formatCode="#,##0.00\ &quot;Ft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</dxf>
    <dxf>
      <fill>
        <patternFill>
          <bgColor theme="0" tint="-4.99893185216834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PivotStyle="PivotStyleLight16">
    <tableStyle name="Ünnepi ajándéklista" pivot="0" count="3" xr9:uid="{00000000-0011-0000-FFFF-FFFF00000000}">
      <tableStyleElement type="wholeTable" dxfId="20"/>
      <tableStyleElement type="headerRow" dxfId="19"/>
      <tableStyleElement type="totalRow" dxfId="18"/>
    </tableStyle>
    <tableStyle name="Összegzés" pivot="0" count="5" xr9:uid="{00000000-0011-0000-FFFF-FFFF01000000}">
      <tableStyleElement type="wholeTable" dxfId="17"/>
      <tableStyleElement type="headerRow" dxfId="16"/>
      <tableStyleElement type="totalRow" dxfId="15"/>
      <tableStyleElement type="firstColumn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65625</xdr:colOff>
      <xdr:row>0</xdr:row>
      <xdr:rowOff>114300</xdr:rowOff>
    </xdr:to>
    <xdr:grpSp>
      <xdr:nvGrpSpPr>
        <xdr:cNvPr id="4" name="Lapszegély" descr="Csíkos, többszínű szegély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1448000" cy="114300"/>
          <a:chOff x="190500" y="6334125"/>
          <a:chExt cx="8639175" cy="114300"/>
        </a:xfrm>
      </xdr:grpSpPr>
      <xdr:sp macro="" textlink="">
        <xdr:nvSpPr>
          <xdr:cNvPr id="1034" name="Szabadkézi sokszög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Szabadkézi sokszög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Szabadkézi sokszög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141825</xdr:colOff>
      <xdr:row>0</xdr:row>
      <xdr:rowOff>114300</xdr:rowOff>
    </xdr:to>
    <xdr:grpSp>
      <xdr:nvGrpSpPr>
        <xdr:cNvPr id="2" name="Lapszegély" descr="Csíkos, többszínű szegély">
          <a:extLst>
            <a:ext uri="{FF2B5EF4-FFF2-40B4-BE49-F238E27FC236}">
              <a16:creationId xmlns:a16="http://schemas.microsoft.com/office/drawing/2014/main" id="{BDDC79DC-0652-4904-8035-C5CE26684BAD}"/>
            </a:ext>
          </a:extLst>
        </xdr:cNvPr>
        <xdr:cNvGrpSpPr/>
      </xdr:nvGrpSpPr>
      <xdr:grpSpPr>
        <a:xfrm>
          <a:off x="0" y="0"/>
          <a:ext cx="11448000" cy="114300"/>
          <a:chOff x="190500" y="6334125"/>
          <a:chExt cx="8639175" cy="114300"/>
        </a:xfrm>
      </xdr:grpSpPr>
      <xdr:sp macro="" textlink="">
        <xdr:nvSpPr>
          <xdr:cNvPr id="3" name="Szabadkézi sokszög 10">
            <a:extLst>
              <a:ext uri="{FF2B5EF4-FFF2-40B4-BE49-F238E27FC236}">
                <a16:creationId xmlns:a16="http://schemas.microsoft.com/office/drawing/2014/main" id="{F011D044-2435-4A0F-96C8-1CC7A730023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Szabadkézi sokszög 11">
            <a:extLst>
              <a:ext uri="{FF2B5EF4-FFF2-40B4-BE49-F238E27FC236}">
                <a16:creationId xmlns:a16="http://schemas.microsoft.com/office/drawing/2014/main" id="{52C37E90-FD9C-4446-B9B7-251CA73CA7D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Szabadkézi sokszög 12">
            <a:extLst>
              <a:ext uri="{FF2B5EF4-FFF2-40B4-BE49-F238E27FC236}">
                <a16:creationId xmlns:a16="http://schemas.microsoft.com/office/drawing/2014/main" id="{F93A4524-1937-4805-8AA1-D1816C6DEC3E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ímzettek" displayName="Címzettek" ref="B5:F11" totalsRowCount="1">
  <autoFilter ref="B5:F10" xr:uid="{00000000-0009-0000-0100-000001000000}"/>
  <tableColumns count="5">
    <tableColumn id="1" xr3:uid="{00000000-0010-0000-0000-000001000000}" name="MEGAJÁNDÉKOZOTT" totalsRowLabel="Összeg_x000a_" totalsRowDxfId="10"/>
    <tableColumn id="2" xr3:uid="{00000000-0010-0000-0000-000002000000}" name="KERET TERVEZETT %-A" totalsRowFunction="custom" totalsRowDxfId="6" dataCellStyle="Százalék">
      <totalsRowFormula>SUM(Címzettek[KERET TERVEZETT %-A])</totalsRowFormula>
    </tableColumn>
    <tableColumn id="6" xr3:uid="{00000000-0010-0000-0000-000006000000}" name="TERVEZETTBŐL FENNMARADÓ ÖSSZEG" totalsRowFunction="custom" dataDxfId="12" totalsRowDxfId="7" dataCellStyle="Pénznem">
      <calculatedColumnFormula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calculatedColumnFormula>
      <totalsRowFormula>IFERROR(SUM(Címzettek[TERVEZETTBŐL FENNMARADÓ ÖSSZEG]),"")</totalsRowFormula>
    </tableColumn>
    <tableColumn id="3" xr3:uid="{00000000-0010-0000-0000-000003000000}" name="AJÁNDÉKOK TERVEZETT SZÁMA" totalsRowFunction="custom" totalsRowDxfId="9" dataCellStyle="Ezres">
      <totalsRowFormula>SUM(Címzettek[AJÁNDÉKOK TERVEZETT SZÁMA])</totalsRowFormula>
    </tableColumn>
    <tableColumn id="5" xr3:uid="{00000000-0010-0000-0000-000005000000}" name="HIÁNYZÓ AJÁNDÉK" totalsRowFunction="custom" totalsRowDxfId="8" dataCellStyle="Ezres">
      <calculatedColumnFormula>IFERROR(Címzettek[[#This Row],[AJÁNDÉKOK TERVEZETT SZÁMA]]-COUNTIFS(Ajándékok[MEGAJÁNDÉKOZOTT],Címzettek[[#This Row],[MEGAJÁNDÉKOZOTT]]), "")</calculatedColumnFormula>
      <totalsRowFormula>SUM(Címzettek[HIÁNYZÓ AJÁNDÉK])</totalsRowFormula>
    </tableColumn>
  </tableColumns>
  <tableStyleInfo name="Összegzés" showFirstColumn="1" showLastColumn="0" showRowStripes="1" showColumnStripes="1"/>
  <extLst>
    <ext xmlns:x14="http://schemas.microsoft.com/office/spreadsheetml/2009/9/main" uri="{504A1905-F514-4f6f-8877-14C23A59335A}">
      <x14:table altTextSummary="Ebben a táblázatban adhatja meg a megajándékozottakat, a költségkeret tervezett százalékát és az ajándékok tervezett számát. A program automatikusan kiszámítja a tervezettből fennmaradó összeget és a még hiányzó ajándékok számá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jándékok" displayName="Ajándékok" ref="B2:F9">
  <autoFilter ref="B2:F9" xr:uid="{00000000-0009-0000-0100-000004000000}"/>
  <tableColumns count="5">
    <tableColumn id="1" xr3:uid="{00000000-0010-0000-0100-000001000000}" name="MEGAJÁNDÉKOZOTT" totalsRowLabel="Összeg"/>
    <tableColumn id="2" xr3:uid="{00000000-0010-0000-0100-000002000000}" name="AJÁNDÉK"/>
    <tableColumn id="3" xr3:uid="{00000000-0010-0000-0100-000003000000}" name="ÁR" dataDxfId="11" totalsRowDxfId="3" dataCellStyle="Egyéni pénznem"/>
    <tableColumn id="4" xr3:uid="{00000000-0010-0000-0100-000004000000}" name="MEGVÁSÁROLVA" totalsRowDxfId="4" dataCellStyle="Megvásárolva/becsomagolva"/>
    <tableColumn id="5" xr3:uid="{00000000-0010-0000-0100-000005000000}" name="BECSOMAGOLVA" totalsRowFunction="count" totalsRowDxfId="5" dataCellStyle="Megvásárolva/becsomagolva"/>
  </tableColumns>
  <tableStyleInfo name="Ünnepi ajándéklista" showFirstColumn="0" showLastColumn="0" showRowStripes="1" showColumnStripes="0"/>
  <extLst>
    <ext xmlns:x14="http://schemas.microsoft.com/office/spreadsheetml/2009/9/main" uri="{504A1905-F514-4f6f-8877-14C23A59335A}">
      <x14:table altTextSummary="Válassza ki a megajándékozottat, adja meg az ajándékot és az árát, majd jelezze, hogy melyik ajándékot vásárolta meg és csomagolta be. A már megvásárolt és becsomagolt ajándékoknál a táblázatsor automatikusan áthúzott formátumúvá válik"/>
    </ext>
  </extLst>
</table>
</file>

<file path=xl/theme/theme1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23.77734375" customWidth="1"/>
    <col min="3" max="3" width="42.88671875" customWidth="1"/>
    <col min="4" max="4" width="23.6640625" customWidth="1"/>
    <col min="5" max="5" width="20.88671875" customWidth="1"/>
    <col min="6" max="6" width="18.77734375" customWidth="1"/>
    <col min="7" max="7" width="2.77734375" customWidth="1"/>
  </cols>
  <sheetData>
    <row r="1" spans="1:6" ht="50.1" customHeight="1" x14ac:dyDescent="0.25">
      <c r="B1" s="17" t="s">
        <v>0</v>
      </c>
      <c r="C1" s="18" t="s">
        <v>8</v>
      </c>
      <c r="D1" s="18"/>
      <c r="E1" s="6" t="s">
        <v>12</v>
      </c>
      <c r="F1" s="7">
        <v>500</v>
      </c>
    </row>
    <row r="2" spans="1:6" ht="21" customHeight="1" x14ac:dyDescent="0.25">
      <c r="A2" s="5"/>
      <c r="B2" s="17"/>
      <c r="C2" s="18"/>
      <c r="D2" s="18"/>
      <c r="E2" s="6" t="s">
        <v>13</v>
      </c>
      <c r="F2" s="7">
        <f>IFERROR(SUMIFS(Ajándékok[ÁR],Ajándékok[MEGVÁSÁROLVA],"Igen"),"")</f>
        <v>283</v>
      </c>
    </row>
    <row r="3" spans="1:6" ht="21" customHeight="1" x14ac:dyDescent="0.25">
      <c r="A3" s="5"/>
      <c r="B3" s="17"/>
      <c r="C3" s="18"/>
      <c r="D3" s="18"/>
      <c r="E3" s="6" t="s">
        <v>14</v>
      </c>
      <c r="F3" s="7">
        <f>IFERROR(TeljesKöltségkeret-F2,"")</f>
        <v>217</v>
      </c>
    </row>
    <row r="4" spans="1:6" ht="30" customHeight="1" x14ac:dyDescent="0.2">
      <c r="B4" s="8" t="s">
        <v>1</v>
      </c>
      <c r="C4" s="8"/>
      <c r="D4" s="14" t="s">
        <v>10</v>
      </c>
    </row>
    <row r="5" spans="1:6" ht="30" customHeight="1" x14ac:dyDescent="0.2">
      <c r="B5" s="15" t="s">
        <v>2</v>
      </c>
      <c r="C5" s="15" t="s">
        <v>9</v>
      </c>
      <c r="D5" s="15" t="s">
        <v>11</v>
      </c>
      <c r="E5" s="15" t="s">
        <v>15</v>
      </c>
      <c r="F5" s="15" t="s">
        <v>16</v>
      </c>
    </row>
    <row r="6" spans="1:6" ht="30" customHeight="1" x14ac:dyDescent="0.2">
      <c r="B6" t="s">
        <v>3</v>
      </c>
      <c r="C6" s="1">
        <v>0.3</v>
      </c>
      <c r="D6" s="9">
        <f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f>
        <v>45</v>
      </c>
      <c r="E6" s="10">
        <v>3</v>
      </c>
      <c r="F6" s="10">
        <f>IFERROR(Címzettek[[#This Row],[AJÁNDÉKOK TERVEZETT SZÁMA]]-COUNTIFS(Ajándékok[MEGAJÁNDÉKOZOTT],Címzettek[[#This Row],[MEGAJÁNDÉKOZOTT]]), "")</f>
        <v>1</v>
      </c>
    </row>
    <row r="7" spans="1:6" ht="30" customHeight="1" x14ac:dyDescent="0.2">
      <c r="B7" t="s">
        <v>4</v>
      </c>
      <c r="C7" s="1">
        <v>0.3</v>
      </c>
      <c r="D7" s="9">
        <f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f>
        <v>54</v>
      </c>
      <c r="E7" s="10">
        <v>3</v>
      </c>
      <c r="F7" s="10">
        <f>IFERROR(Címzettek[[#This Row],[AJÁNDÉKOK TERVEZETT SZÁMA]]-COUNTIFS(Ajándékok[MEGAJÁNDÉKOZOTT],Címzettek[[#This Row],[MEGAJÁNDÉKOZOTT]]), "")</f>
        <v>1</v>
      </c>
    </row>
    <row r="8" spans="1:6" ht="30" customHeight="1" x14ac:dyDescent="0.2">
      <c r="B8" t="s">
        <v>5</v>
      </c>
      <c r="C8" s="1">
        <v>0.2</v>
      </c>
      <c r="D8" s="9">
        <f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f>
        <v>11</v>
      </c>
      <c r="E8" s="10">
        <v>2</v>
      </c>
      <c r="F8" s="10">
        <f>IFERROR(Címzettek[[#This Row],[AJÁNDÉKOK TERVEZETT SZÁMA]]-COUNTIFS(Ajándékok[MEGAJÁNDÉKOZOTT],Címzettek[[#This Row],[MEGAJÁNDÉKOZOTT]]), "")</f>
        <v>1</v>
      </c>
    </row>
    <row r="9" spans="1:6" ht="30" customHeight="1" x14ac:dyDescent="0.2">
      <c r="B9" t="s">
        <v>6</v>
      </c>
      <c r="C9" s="1">
        <v>0.1</v>
      </c>
      <c r="D9" s="9">
        <f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f>
        <v>-1</v>
      </c>
      <c r="E9" s="10">
        <v>1</v>
      </c>
      <c r="F9" s="10">
        <f>IFERROR(Címzettek[[#This Row],[AJÁNDÉKOK TERVEZETT SZÁMA]]-COUNTIFS(Ajándékok[MEGAJÁNDÉKOZOTT],Címzettek[[#This Row],[MEGAJÁNDÉKOZOTT]]), "")</f>
        <v>0</v>
      </c>
    </row>
    <row r="10" spans="1:6" ht="30" customHeight="1" x14ac:dyDescent="0.2">
      <c r="B10" t="s">
        <v>7</v>
      </c>
      <c r="C10" s="1">
        <v>0.1</v>
      </c>
      <c r="D10" s="9">
        <f>IFERROR(IF(Költségkeret_Módosítva="Igen",Tervezettből_Fennmaradó_Összeg-SUMIFS(Ajándékok[ÁR],Ajándékok[MEGAJÁNDÉKOZOTT],Címzettek[[#This Row],[MEGAJÁNDÉKOZOTT]]),(TeljesKöltségkeret*Címzettek[[#This Row],[KERET TERVEZETT %-A]])-SUMIFS(Ajándékok[ÁR],Ajándékok[MEGAJÁNDÉKOZOTT],Címzettek[[#This Row],[MEGAJÁNDÉKOZOTT]])),"")</f>
        <v>0</v>
      </c>
      <c r="E10" s="10">
        <v>1</v>
      </c>
      <c r="F10" s="10">
        <f>IFERROR(Címzettek[[#This Row],[AJÁNDÉKOK TERVEZETT SZÁMA]]-COUNTIFS(Ajándékok[MEGAJÁNDÉKOZOTT],Címzettek[[#This Row],[MEGAJÁNDÉKOZOTT]]), "")</f>
        <v>0</v>
      </c>
    </row>
    <row r="11" spans="1:6" ht="30" customHeight="1" x14ac:dyDescent="0.2">
      <c r="B11" s="19" t="s">
        <v>29</v>
      </c>
      <c r="C11" s="3">
        <f>SUM(Címzettek[KERET TERVEZETT %-A])</f>
        <v>1</v>
      </c>
      <c r="D11" s="16">
        <f>IFERROR(SUM(Címzettek[TERVEZETTBŐL FENNMARADÓ ÖSSZEG]),"")</f>
        <v>109</v>
      </c>
      <c r="E11" s="4">
        <f>SUM(Címzettek[AJÁNDÉKOK TERVEZETT SZÁMA])</f>
        <v>10</v>
      </c>
      <c r="F11" s="4">
        <f>SUM(Címzettek[HIÁNYZÓ AJÁNDÉK])</f>
        <v>3</v>
      </c>
    </row>
  </sheetData>
  <mergeCells count="2">
    <mergeCell ref="B1:B3"/>
    <mergeCell ref="C1:D3"/>
  </mergeCells>
  <conditionalFormatting sqref="C11">
    <cfRule type="expression" dxfId="2" priority="2">
      <formula>$C$11&gt;100%</formula>
    </cfRule>
  </conditionalFormatting>
  <conditionalFormatting sqref="D11">
    <cfRule type="expression" dxfId="1" priority="1">
      <formula>$D$11&lt;0</formula>
    </cfRule>
  </conditionalFormatting>
  <dataValidations count="15">
    <dataValidation allowBlank="1" showInputMessage="1" showErrorMessage="1" prompt="Ebben a munkafüzetben összeállíthatja az ünnepi ajándékok listáját.. Ezen a munkalapon nyilvántarthatja az elköltött pénzt és a még hiányzó ajándékokat, az ajándéklista munkalapon pedig az egyes megajándékozottak ajándékát" sqref="A1" xr:uid="{00000000-0002-0000-0000-000000000000}"/>
    <dataValidation allowBlank="1" showInputMessage="1" showErrorMessage="1" prompt="Adja meg az ajándék címzettjének nevét ebben az oszlopban a címsor alatt. Címsorszűrőkkel adott bejegyzéseket kereshet. Ez a lista a címzettek kijelölésére szolgál az Ajándéklista munkalapon" sqref="B5" xr:uid="{00000000-0002-0000-0000-000001000000}"/>
    <dataValidation allowBlank="1" showInputMessage="1" showErrorMessage="1" prompt="A fejléc alatti oszlopba írja be a költségvetés tervezett százalékát. A tervezett költségvetés teljes százalékaránya ennek az oszlopnak a végén van" sqref="C5" xr:uid="{00000000-0002-0000-0000-000002000000}"/>
    <dataValidation allowBlank="1" showInputMessage="1" showErrorMessage="1" prompt="Ebben az oszlopban a program automatikusan kiszámítja, hogy mekkora összeg áll még rendelkezésre megajándékozottanként az ajándékoknak az Ajándéklista munkalapon megadott ára alapján" sqref="D5" xr:uid="{00000000-0002-0000-0000-000003000000}"/>
    <dataValidation allowBlank="1" showInputMessage="1" showErrorMessage="1" prompt="Ebben az oszlopban adhatja meg minden megajándékozottnál, hogy hány ajándékot tervez vásárolni neki." sqref="E5" xr:uid="{00000000-0002-0000-0000-000004000000}"/>
    <dataValidation allowBlank="1" showInputMessage="1" showErrorMessage="1" prompt="Ebben az oszlopban a program automatikusan kiszámítja a még hiányzó ajándékok számát." sqref="F5" xr:uid="{00000000-0002-0000-0000-000005000000}"/>
    <dataValidation allowBlank="1" showInputMessage="1" showErrorMessage="1" prompt="A jobbra lévő cellában adhatja meg a teljes költségkeretet." sqref="E1" xr:uid="{00000000-0002-0000-0000-000006000000}"/>
    <dataValidation allowBlank="1" showInputMessage="1" showErrorMessage="1" prompt="Ebben a cellában adhatja meg a teljes költségkeretet." sqref="F1" xr:uid="{00000000-0002-0000-0000-000007000000}"/>
    <dataValidation allowBlank="1" showInputMessage="1" showErrorMessage="1" prompt="A jobbra lévő a cellában a program automatikusan kiszámítja fennmaradó összeget." sqref="E3" xr:uid="{00000000-0002-0000-0000-000008000000}"/>
    <dataValidation allowBlank="1" showInputMessage="1" showErrorMessage="1" prompt="A jobbra lévő a cellában a program automatikusan kiszámítja az elköltött összeget." sqref="E2" xr:uid="{00000000-0002-0000-0000-000009000000}"/>
    <dataValidation allowBlank="1" showInputMessage="1" showErrorMessage="1" prompt="Ebben a cellában a program automatikusan kiszámítja az elköltött összeget." sqref="F2" xr:uid="{00000000-0002-0000-0000-00000A000000}"/>
    <dataValidation allowBlank="1" showInputMessage="1" showErrorMessage="1" prompt="Ebben a cellában a program automatikusan kiszámítja a fennmaradó összeget" sqref="F3" xr:uid="{00000000-0002-0000-0000-00000B000000}"/>
    <dataValidation allowBlank="1" showInputMessage="1" showErrorMessage="1" prompt="A munkalap címe ebben a cellában és a C1 cellában van. Adja meg a teljes költségvetést az F1 cellában. A rendszer az elköltött és a fennmaradó összegeket automatikusan kiszámítja az F2 és F3 cellákban" sqref="B1:B3" xr:uid="{00000000-0002-0000-0000-00000C000000}"/>
    <dataValidation type="list" errorStyle="warning" allowBlank="1" showInputMessage="1" showErrorMessage="1" error="Válassza az Igen vagy a Nem lehetőséget a listából, majd a MÉGSE gombot. Az ALT+LE billentyűkombinációval jelenítse meg a lehetőségeket, majd a LE és az ENTER billentyűt lenyomva válassza ki a kívánt elemet" prompt="Ha azt szeretné, hogy automatikusan módosuljon az ajándékok költségkerete, ha a tervezett költségkeretből felhasznált százalék túllépi a 100%-ot, válassza az Igen lehetőséget. Ha a Nem lehetőséget választja, azzal engedélyezi a teljes keret túllépését" sqref="D4" xr:uid="{00000000-0002-0000-0000-00000D000000}">
      <formula1>"Igen,Nem"</formula1>
    </dataValidation>
    <dataValidation allowBlank="1" showInputMessage="1" showErrorMessage="1" prompt="A jobb cellában az Igent választva automatikusan módosíthatja a címzettenkénti ajándékkeretet, ha a tervezett költségvetés százalékos aránya több mint 100%. Válassza a Nemet, hogy a címzettenkénti költségvetés összege túllépje a teljes költségvetést" sqref="B4:C4" xr:uid="{00000000-0002-0000-0000-00000E000000}"/>
  </dataValidations>
  <printOptions horizontalCentered="1"/>
  <pageMargins left="0.25" right="0.25" top="0.65" bottom="0.4" header="0" footer="0"/>
  <pageSetup paperSize="9" scale="61"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customWidth="1"/>
    <col min="2" max="2" width="23.77734375" customWidth="1"/>
    <col min="3" max="3" width="42" customWidth="1"/>
    <col min="4" max="4" width="23.6640625" customWidth="1"/>
    <col min="5" max="5" width="20.88671875" customWidth="1"/>
    <col min="6" max="6" width="18.77734375" customWidth="1"/>
    <col min="7" max="7" width="2.77734375" customWidth="1"/>
  </cols>
  <sheetData>
    <row r="1" spans="2:6" ht="90.95" customHeight="1" x14ac:dyDescent="0.2">
      <c r="B1" s="11" t="s">
        <v>0</v>
      </c>
      <c r="C1" s="12" t="s">
        <v>17</v>
      </c>
    </row>
    <row r="2" spans="2:6" ht="30" customHeight="1" x14ac:dyDescent="0.2">
      <c r="B2" s="8" t="s">
        <v>2</v>
      </c>
      <c r="C2" s="8" t="s">
        <v>18</v>
      </c>
      <c r="D2" s="8" t="s">
        <v>26</v>
      </c>
      <c r="E2" s="8" t="s">
        <v>27</v>
      </c>
      <c r="F2" s="8" t="s">
        <v>28</v>
      </c>
    </row>
    <row r="3" spans="2:6" ht="30" customHeight="1" x14ac:dyDescent="0.2">
      <c r="B3" t="s">
        <v>4</v>
      </c>
      <c r="C3" t="s">
        <v>19</v>
      </c>
      <c r="D3" s="13">
        <v>36</v>
      </c>
      <c r="E3" s="2" t="s">
        <v>10</v>
      </c>
      <c r="F3" s="2" t="s">
        <v>10</v>
      </c>
    </row>
    <row r="4" spans="2:6" ht="30" customHeight="1" x14ac:dyDescent="0.2">
      <c r="B4" t="s">
        <v>5</v>
      </c>
      <c r="C4" t="s">
        <v>20</v>
      </c>
      <c r="D4" s="13">
        <v>89</v>
      </c>
      <c r="E4" s="2" t="s">
        <v>10</v>
      </c>
      <c r="F4" s="2"/>
    </row>
    <row r="5" spans="2:6" ht="30" customHeight="1" x14ac:dyDescent="0.2">
      <c r="B5" t="s">
        <v>6</v>
      </c>
      <c r="C5" t="s">
        <v>21</v>
      </c>
      <c r="D5" s="13">
        <v>51</v>
      </c>
      <c r="E5" s="2" t="s">
        <v>10</v>
      </c>
      <c r="F5" s="2" t="s">
        <v>10</v>
      </c>
    </row>
    <row r="6" spans="2:6" ht="30" customHeight="1" x14ac:dyDescent="0.2">
      <c r="B6" t="s">
        <v>3</v>
      </c>
      <c r="C6" t="s">
        <v>22</v>
      </c>
      <c r="D6" s="13">
        <v>48</v>
      </c>
      <c r="E6" s="2"/>
      <c r="F6" s="2"/>
    </row>
    <row r="7" spans="2:6" ht="30" customHeight="1" x14ac:dyDescent="0.2">
      <c r="B7" t="s">
        <v>3</v>
      </c>
      <c r="C7" t="s">
        <v>23</v>
      </c>
      <c r="D7" s="13">
        <v>57</v>
      </c>
      <c r="E7" s="2" t="s">
        <v>10</v>
      </c>
      <c r="F7" s="2"/>
    </row>
    <row r="8" spans="2:6" ht="30" customHeight="1" x14ac:dyDescent="0.2">
      <c r="B8" t="s">
        <v>7</v>
      </c>
      <c r="C8" t="s">
        <v>24</v>
      </c>
      <c r="D8" s="13">
        <v>50</v>
      </c>
      <c r="E8" s="2" t="s">
        <v>10</v>
      </c>
      <c r="F8" s="2" t="s">
        <v>10</v>
      </c>
    </row>
    <row r="9" spans="2:6" ht="30" customHeight="1" x14ac:dyDescent="0.2">
      <c r="B9" t="s">
        <v>4</v>
      </c>
      <c r="C9" t="s">
        <v>25</v>
      </c>
      <c r="D9" s="13">
        <v>60</v>
      </c>
      <c r="E9" s="2"/>
      <c r="F9" s="2"/>
    </row>
  </sheetData>
  <conditionalFormatting sqref="B3:F9">
    <cfRule type="expression" dxfId="0" priority="2">
      <formula>($E3="igen")*($F3="igen")</formula>
    </cfRule>
  </conditionalFormatting>
  <dataValidations count="10">
    <dataValidation allowBlank="1" showInputMessage="1" showErrorMessage="1" prompt="Ebben a munkafüzetben ajándéklistát állíthat össze. Az Ajándékok táblázatban adhatja meg az adatokat. Ha egy ajándéknál jelzi, hogy már megvásárolta és becsomagolta, a táblázatsor automatikusan áthúzott formátumúvá válik" sqref="A1" xr:uid="{00000000-0002-0000-0100-000000000000}"/>
    <dataValidation allowBlank="1" showInputMessage="1" showErrorMessage="1" prompt="Ebben az oszlopban választhatja ki a címzettet. Jelenítse meg a lehetőségeket az ALT+LE billentyűkombinációval, a LE billentyűvel válassza ki a kívánt értéket, majd nyomja le az ENTER billentyűt" sqref="B2" xr:uid="{00000000-0002-0000-0100-000001000000}"/>
    <dataValidation allowBlank="1" showInputMessage="1" showErrorMessage="1" prompt="Ebben az oszlopban adhatja meg az ajándékokat" sqref="C2" xr:uid="{00000000-0002-0000-0100-000002000000}"/>
    <dataValidation allowBlank="1" showInputMessage="1" showErrorMessage="1" prompt="Ebben az oszlopban adhatja meg a költséget" sqref="D2" xr:uid="{00000000-0002-0000-0100-000003000000}"/>
    <dataValidation allowBlank="1" showInputMessage="1" showErrorMessage="1" prompt="Ebben az oszlopban az Igen lehetőséget tartalmazó listából választhat az ajándék megvásárlásakor. Jelenítse meg a lehetőségeket az ALT+LE billentyűkombinációval, válassza ki a kívántat az ENTER billentyűvel" sqref="E2" xr:uid="{00000000-0002-0000-0100-000004000000}"/>
    <dataValidation allowBlank="1" showInputMessage="1" showErrorMessage="1" prompt="Ebben az oszlopban az Igen lehetőséget tartalmazó listából választhat az ajándék becsomagolásakor. Jelenítse meg a lehetőségeket az ALT+LE billentyűkombinációval, válassza ki a kívántat az ENTER billentyűvel" sqref="F2" xr:uid="{00000000-0002-0000-0100-000005000000}"/>
    <dataValidation allowBlank="1" showInputMessage="1" showErrorMessage="1" prompt="Ebben és a C1 cellában szerepel a munkalap címe" sqref="B1" xr:uid="{00000000-0002-0000-0100-000006000000}"/>
    <dataValidation type="list" errorStyle="warning" allowBlank="1" showInputMessage="1" showErrorMessage="1" error="Válassza ki a listából az Igen lehetőséget az ajándék becsomagolásakor. Válassza a MÉGSE gombot, az ALT+LE billentyűkombinációval jelenítse meg a lehetőségeket, majd az ENTERREL válassza ki a kívánt elemet" sqref="F3:F9" xr:uid="{00000000-0002-0000-0100-000007000000}">
      <formula1>"Igen"</formula1>
    </dataValidation>
    <dataValidation type="list" errorStyle="warning" allowBlank="1" showInputMessage="1" showErrorMessage="1" error="Válassza ki a listából az Igen lehetőséget az ajándék megvásárlásakor. Válassza a MÉGSE gombot, az ALT+LE billentyűkombinációval jelenítse meg a lehetőségeket, majd az ENTERREL válassza ki a kívánt elemet" sqref="E3:E9" xr:uid="{00000000-0002-0000-0100-000008000000}">
      <formula1>"Igen"</formula1>
    </dataValidation>
    <dataValidation type="list" errorStyle="warning" allowBlank="1" showInputMessage="1" showErrorMessage="1" error="Válassza ki a címzettet a listából. Válassza a MÉGSE gombot, az ALT+LE billentyűkombinációval jelenítse meg a lehetőségeket, majd a LE és az ENTER billentyűt lenyomva válassza ki a kívánt elemet" sqref="B3:B9" xr:uid="{00000000-0002-0000-0100-000009000000}">
      <formula1>MegajándékozottakNeve</formula1>
    </dataValidation>
  </dataValidations>
  <printOptions horizontalCentered="1"/>
  <pageMargins left="0.25" right="0.25" top="0.65" bottom="0.4" header="0" footer="0"/>
  <pageSetup paperSize="9" scale="6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0DA133BC-F85F-4693-B33B-B9F9B68A4641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95CFD035-B5C9-4B40-AF37-8E047297DB32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BF55357-01F8-40FF-9B98-5D74ED21D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TM03427498</ap:Template>
  <ap:DocSecurity>0</ap:DocSecurity>
  <ap:ScaleCrop>false</ap:ScaleCrop>
  <ap:HeadingPairs>
    <vt:vector baseType="variant" size="4">
      <vt:variant>
        <vt:lpstr>Munkalapok</vt:lpstr>
      </vt:variant>
      <vt:variant>
        <vt:i4>2</vt:i4>
      </vt:variant>
      <vt:variant>
        <vt:lpstr>Névvel ellátott tartományok</vt:lpstr>
      </vt:variant>
      <vt:variant>
        <vt:i4>9</vt:i4>
      </vt:variant>
    </vt:vector>
  </ap:HeadingPairs>
  <ap:TitlesOfParts>
    <vt:vector baseType="lpstr" size="11">
      <vt:lpstr>Összegzés</vt:lpstr>
      <vt:lpstr>Ajándéklista</vt:lpstr>
      <vt:lpstr>Cím1</vt:lpstr>
      <vt:lpstr>Cím2</vt:lpstr>
      <vt:lpstr>FENNMARADÓ</vt:lpstr>
      <vt:lpstr>Költségkeret_Módosítva</vt:lpstr>
      <vt:lpstr>MegajándékozottakNeve</vt:lpstr>
      <vt:lpstr>Ajándéklista!Nyomtatási_cím</vt:lpstr>
      <vt:lpstr>Összegzés!Nyomtatási_cím</vt:lpstr>
      <vt:lpstr>SorCímrégiója1..F4</vt:lpstr>
      <vt:lpstr>TeljesKöltségkeret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2017-09-13T05:29:31Z</dcterms:created>
  <dcterms:modified xsi:type="dcterms:W3CDTF">2022-08-08T09:29:08Z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