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490"/>
  </bookViews>
  <sheets>
    <sheet name="Összefoglaló" sheetId="1" r:id="rId1"/>
    <sheet name="Eszközök" sheetId="2" r:id="rId2"/>
    <sheet name="Kötelezettségek" sheetId="3" r:id="rId3"/>
    <sheet name="számítások" sheetId="4" state="hidden" r:id="rId4"/>
  </sheets>
  <definedNames>
    <definedName name="EszközökÖsszesen">számítások!$C$15</definedName>
    <definedName name="KötelezettségekÖsszesen">számítások!$C$20</definedName>
    <definedName name="_xlnm.Print_Area" localSheetId="0">Összefoglaló!$A$1:$H$19</definedName>
    <definedName name="SajátVagyon">számítások!$C$23</definedName>
  </definedNames>
  <calcPr calcId="152511"/>
</workbook>
</file>

<file path=xl/calcChain.xml><?xml version="1.0" encoding="utf-8"?>
<calcChain xmlns="http://schemas.openxmlformats.org/spreadsheetml/2006/main">
  <c r="E13" i="3" l="1"/>
  <c r="I13" i="3"/>
  <c r="I24" i="2"/>
  <c r="E24" i="2"/>
  <c r="I13" i="2"/>
  <c r="E13" i="2"/>
  <c r="B19" i="4"/>
  <c r="B18" i="4"/>
  <c r="B14" i="4"/>
  <c r="B13" i="4"/>
  <c r="B12" i="4"/>
  <c r="B11" i="4"/>
  <c r="C20" i="4"/>
  <c r="C19" i="4"/>
  <c r="C18" i="4"/>
  <c r="C15" i="4"/>
  <c r="C14" i="4"/>
  <c r="C13" i="4"/>
  <c r="C12" i="4"/>
  <c r="C11" i="4"/>
  <c r="B12" i="3" l="1"/>
  <c r="G11" i="1"/>
  <c r="B12" i="2"/>
  <c r="D11" i="1"/>
  <c r="C23" i="4"/>
  <c r="B11" i="1" s="1"/>
</calcChain>
</file>

<file path=xl/sharedStrings.xml><?xml version="1.0" encoding="utf-8"?>
<sst xmlns="http://schemas.openxmlformats.org/spreadsheetml/2006/main" count="89" uniqueCount="63">
  <si>
    <t>Eszköz összesen</t>
  </si>
  <si>
    <t>Kötelezettség összesen</t>
  </si>
  <si>
    <t>Saját vagyon</t>
  </si>
  <si>
    <t>Állami nyugdíj</t>
  </si>
  <si>
    <t>SEP</t>
  </si>
  <si>
    <t>ESOP</t>
  </si>
  <si>
    <t>Adókötelezettség</t>
  </si>
  <si>
    <t>Egyéb</t>
  </si>
  <si>
    <t>Autóhitelek</t>
  </si>
  <si>
    <t>Rekr. járműhitelek</t>
  </si>
  <si>
    <t>Áruhitelek</t>
  </si>
  <si>
    <t>Jelzáloghitelek</t>
  </si>
  <si>
    <t>Rövid távú jelzálogkölcsönök</t>
  </si>
  <si>
    <t>Egyéb hitelek</t>
  </si>
  <si>
    <t>*** Hagyja rejtve ezt a munkalapot. ***</t>
  </si>
  <si>
    <t>KÉSZPÉNZ</t>
  </si>
  <si>
    <t>NYUGDÍJ</t>
  </si>
  <si>
    <t>SZEMÉLYES</t>
  </si>
  <si>
    <t>FEDEZETLEN</t>
  </si>
  <si>
    <t>FEDEZETT</t>
  </si>
  <si>
    <t>KÉSZPÉNZ</t>
  </si>
  <si>
    <t>FOLYÓSZÁMLÁK</t>
  </si>
  <si>
    <t>TAKARÉKBETÉT</t>
  </si>
  <si>
    <t>PÉNZPIACI SZÁMLÁK</t>
  </si>
  <si>
    <t>PÉNZPIACI ESZKÖZSZÁMLÁK</t>
  </si>
  <si>
    <t>LETÉTI IGAZOLÁSOK</t>
  </si>
  <si>
    <t>ÁLLAMPAPÍROK</t>
  </si>
  <si>
    <t>ÉLETBIZTOSÍTÁS KÉSZPÉNZÉRTÉKE</t>
  </si>
  <si>
    <t>ÖSSZESEN</t>
  </si>
  <si>
    <t xml:space="preserve"> </t>
  </si>
  <si>
    <t>ÉRTÉK</t>
  </si>
  <si>
    <t>ÁLLANDÓ TART. INGATLAN</t>
  </si>
  <si>
    <t>MÁSODIK INGATLAN</t>
  </si>
  <si>
    <t>GYŰJTEMÉNYEK</t>
  </si>
  <si>
    <t>GÉPKOCSIK</t>
  </si>
  <si>
    <t>BÚTOR</t>
  </si>
  <si>
    <t>SZŐRME ÉS ÉKSZER</t>
  </si>
  <si>
    <t>EGYÉB ESZKÖZÖK</t>
  </si>
  <si>
    <t>RÉSZVÉNYEK</t>
  </si>
  <si>
    <t>KÖTVÉNYEK</t>
  </si>
  <si>
    <t>BEFEKTETÉSI ALAPOK</t>
  </si>
  <si>
    <t>TÁRSASÁGI RÉSZESEDÉSEK</t>
  </si>
  <si>
    <t>EGYÉB BEFEKTETÉSEK</t>
  </si>
  <si>
    <t>BEFEKTETÉSEK</t>
  </si>
  <si>
    <t>NYUGDÍJ (JÁRADÉK)</t>
  </si>
  <si>
    <t>MAGÁNNYUGDÍJSZÁMLÁK</t>
  </si>
  <si>
    <t>ÖNKÉNTES NYUGDÍJSZÁMLÁK</t>
  </si>
  <si>
    <t>TARTOZÁS</t>
  </si>
  <si>
    <t>HITELKÁRTYÁK</t>
  </si>
  <si>
    <t>FOLYÓSZÁMLÁK</t>
  </si>
  <si>
    <t>TANULMÁNYI HITELEK</t>
  </si>
  <si>
    <t>TARTÁSDÍJ</t>
  </si>
  <si>
    <t>GYEREKTARTÁS</t>
  </si>
  <si>
    <t>FIZETENDŐ ADÓ</t>
  </si>
  <si>
    <t>EGYÉB</t>
  </si>
  <si>
    <t>ESZKÖZÖK ÖSSZESEN</t>
  </si>
  <si>
    <t>VAGYONÖSSZESÍTŐ</t>
  </si>
  <si>
    <t>ESZKÖZÖK</t>
  </si>
  <si>
    <t>KÖTELEZETTSÉGEK</t>
  </si>
  <si>
    <t>SAJÁT VAGYON</t>
  </si>
  <si>
    <t>KÖTELEZETTSÉGEK ÖSSZESEN</t>
  </si>
  <si>
    <t>ÖSSZEFOGLALÓ</t>
  </si>
  <si>
    <t>KÖTELEZETTSÉG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</si>
</sst>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0\ &quot;Ft&quot;"/>
    <numFmt numFmtId="166" formatCode="#,##0\ &quot;Ft&quot;"/>
  </numFmts>
  <fonts count="17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  <font>
      <sz val="9"/>
      <color theme="1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2" borderId="0" xfId="0"/>
    <xf numFmtId="0" fontId="0" fillId="2" borderId="0" xfId="0" applyAlignment="1">
      <alignment horizontal="left" indent="1"/>
    </xf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Font="1" applyBorder="1"/>
    <xf numFmtId="0" fontId="0" fillId="2" borderId="0" xfId="0" applyFont="1" applyBorder="1"/>
    <xf numFmtId="164" fontId="6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Border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indent="1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right" indent="1"/>
    </xf>
    <xf numFmtId="0" fontId="0" fillId="2" borderId="0" xfId="0" applyAlignment="1">
      <alignment horizontal="right" vertical="center" indent="1"/>
    </xf>
    <xf numFmtId="165" fontId="0" fillId="2" borderId="0" xfId="0" applyNumberFormat="1"/>
    <xf numFmtId="0" fontId="16" fillId="2" borderId="0" xfId="0" applyFont="1" applyFill="1" applyBorder="1" applyAlignment="1">
      <alignment horizontal="left"/>
    </xf>
    <xf numFmtId="3" fontId="16" fillId="2" borderId="0" xfId="0" applyNumberFormat="1" applyFont="1" applyFill="1" applyBorder="1" applyAlignment="1">
      <alignment horizontal="right" indent="1"/>
    </xf>
    <xf numFmtId="0" fontId="16" fillId="2" borderId="0" xfId="0" applyFont="1" applyFill="1" applyBorder="1" applyAlignment="1">
      <alignment horizontal="left" vertical="center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166" fontId="9" fillId="2" borderId="6" xfId="0" applyNumberFormat="1" applyFont="1" applyBorder="1" applyAlignment="1">
      <alignment horizontal="center"/>
    </xf>
    <xf numFmtId="166" fontId="10" fillId="2" borderId="6" xfId="0" applyNumberFormat="1" applyFont="1" applyBorder="1" applyAlignment="1">
      <alignment horizontal="center"/>
    </xf>
    <xf numFmtId="166" fontId="2" fillId="5" borderId="0" xfId="0" applyNumberFormat="1" applyFont="1" applyFill="1" applyAlignment="1">
      <alignment horizontal="right" indent="1"/>
    </xf>
    <xf numFmtId="166" fontId="2" fillId="3" borderId="0" xfId="0" applyNumberFormat="1" applyFont="1" applyFill="1" applyAlignment="1">
      <alignment horizontal="right" indent="1"/>
    </xf>
    <xf numFmtId="166" fontId="0" fillId="2" borderId="0" xfId="0" applyNumberFormat="1"/>
    <xf numFmtId="166" fontId="0" fillId="2" borderId="0" xfId="0" applyNumberFormat="1" applyFont="1"/>
    <xf numFmtId="166" fontId="2" fillId="4" borderId="0" xfId="0" applyNumberFormat="1" applyFont="1" applyFill="1" applyAlignment="1">
      <alignment horizontal="right" indent="1"/>
    </xf>
    <xf numFmtId="0" fontId="0" fillId="2" borderId="0" xfId="0" applyAlignment="1">
      <alignment horizontal="center"/>
    </xf>
    <xf numFmtId="166" fontId="9" fillId="2" borderId="0" xfId="0" applyNumberFormat="1" applyFont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5">
    <cellStyle name="Cím" xfId="4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Normál" xfId="0" builtinId="0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Készpénz Table" defaultPivotStyle="PivotStyleLight16">
    <tableStyle name="Készpénz Table" pivot="0" count="4">
      <tableStyleElement type="wholeTable" dxfId="50"/>
      <tableStyleElement type="headerRow" dxfId="49"/>
      <tableStyleElement type="firstColumn" dxfId="48"/>
      <tableStyleElement type="secondRowStripe" dxfId="47"/>
    </tableStyle>
    <tableStyle name="Investment Table" pivot="0" count="4">
      <tableStyleElement type="wholeTable" dxfId="46"/>
      <tableStyleElement type="headerRow" dxfId="45"/>
      <tableStyleElement type="firstColumn" dxfId="44"/>
      <tableStyleElement type="secondRowStripe" dxfId="43"/>
    </tableStyle>
    <tableStyle name="Személyes Table" pivot="0" count="4">
      <tableStyleElement type="wholeTable" dxfId="42"/>
      <tableStyleElement type="headerRow" dxfId="41"/>
      <tableStyleElement type="firstColumn" dxfId="40"/>
      <tableStyleElement type="secondRowStripe" dxfId="39"/>
    </tableStyle>
    <tableStyle name="Nyugdíj Table" pivot="0" count="4">
      <tableStyleElement type="wholeTable" dxfId="38"/>
      <tableStyleElement type="headerRow" dxfId="37"/>
      <tableStyleElement type="firstColumn" dxfId="36"/>
      <tableStyleElement type="secondRowStripe" dxfId="35"/>
    </tableStyle>
    <tableStyle name="Fedezett Table" pivot="0" count="4">
      <tableStyleElement type="wholeTable" dxfId="34"/>
      <tableStyleElement type="headerRow" dxfId="33"/>
      <tableStyleElement type="firstColumn" dxfId="32"/>
      <tableStyleElement type="secondRowStripe" dxfId="31"/>
    </tableStyle>
    <tableStyle name="Unsecured Table" pivot="0" count="4">
      <tableStyleElement type="wholeTable" dxfId="30"/>
      <tableStyleElement type="headerRow" dxfId="29"/>
      <tableStyleElement type="firstColumn" dxfId="28"/>
      <tableStyleElement type="secondRowStripe" dxfId="27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ESZKÖZÖK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számítások!$B$11:$B$14</c:f>
              <c:strCache>
                <c:ptCount val="4"/>
                <c:pt idx="0">
                  <c:v>KÉSZPÉNZ</c:v>
                </c:pt>
                <c:pt idx="1">
                  <c:v>BEFEKTETÉSEK</c:v>
                </c:pt>
                <c:pt idx="2">
                  <c:v>NYUGDÍJ</c:v>
                </c:pt>
                <c:pt idx="3">
                  <c:v>SZEMÉLYES</c:v>
                </c:pt>
              </c:strCache>
            </c:strRef>
          </c:cat>
          <c:val>
            <c:numRef>
              <c:f>számítások!$C$11:$C$14</c:f>
              <c:numCache>
                <c:formatCode>#\ ##0\ "Ft"</c:formatCode>
                <c:ptCount val="4"/>
                <c:pt idx="0">
                  <c:v>4330000</c:v>
                </c:pt>
                <c:pt idx="1">
                  <c:v>1500000</c:v>
                </c:pt>
                <c:pt idx="2">
                  <c:v>4600000</c:v>
                </c:pt>
                <c:pt idx="3">
                  <c:v>27650000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KÖTELEZETTSÉGEK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számítások!$B$18:$B$19</c:f>
              <c:strCache>
                <c:ptCount val="2"/>
                <c:pt idx="0">
                  <c:v>FEDEZETLEN</c:v>
                </c:pt>
                <c:pt idx="1">
                  <c:v>FEDEZETT</c:v>
                </c:pt>
              </c:strCache>
            </c:strRef>
          </c:cat>
          <c:val>
            <c:numRef>
              <c:f>számítások!$C$18:$C$19</c:f>
              <c:numCache>
                <c:formatCode>#\ ##0\ "Ft"</c:formatCode>
                <c:ptCount val="2"/>
                <c:pt idx="0">
                  <c:v>3570000</c:v>
                </c:pt>
                <c:pt idx="1">
                  <c:v>18550000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ESZKÖZÖK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számítások!$B$11:$B$14</c:f>
              <c:strCache>
                <c:ptCount val="4"/>
                <c:pt idx="0">
                  <c:v>KÉSZPÉNZ</c:v>
                </c:pt>
                <c:pt idx="1">
                  <c:v>BEFEKTETÉSEK</c:v>
                </c:pt>
                <c:pt idx="2">
                  <c:v>NYUGDÍJ</c:v>
                </c:pt>
                <c:pt idx="3">
                  <c:v>SZEMÉLYES</c:v>
                </c:pt>
              </c:strCache>
            </c:strRef>
          </c:cat>
          <c:val>
            <c:numRef>
              <c:f>számítások!$C$11:$C$14</c:f>
              <c:numCache>
                <c:formatCode>#\ ##0\ "Ft"</c:formatCode>
                <c:ptCount val="4"/>
                <c:pt idx="0">
                  <c:v>4330000</c:v>
                </c:pt>
                <c:pt idx="1">
                  <c:v>1500000</c:v>
                </c:pt>
                <c:pt idx="2">
                  <c:v>4600000</c:v>
                </c:pt>
                <c:pt idx="3">
                  <c:v>27650000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strRef>
              <c:f>számítások!$C$18:$C$19</c:f>
              <c:strCache>
                <c:ptCount val="2"/>
                <c:pt idx="0">
                  <c:v>3 570 000 Ft</c:v>
                </c:pt>
                <c:pt idx="1">
                  <c:v>18 550 000 Ft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számítások!$B$18:$B$19</c:f>
              <c:strCache>
                <c:ptCount val="2"/>
                <c:pt idx="0">
                  <c:v>FEDEZETLEN</c:v>
                </c:pt>
                <c:pt idx="1">
                  <c:v>FEDEZETT</c:v>
                </c:pt>
              </c:strCache>
            </c:strRef>
          </c:cat>
          <c:val>
            <c:numRef>
              <c:f>számítások!$C$18:$C$19</c:f>
              <c:numCache>
                <c:formatCode>#\ ##0\ "Ft"</c:formatCode>
                <c:ptCount val="2"/>
                <c:pt idx="0">
                  <c:v>3570000</c:v>
                </c:pt>
                <c:pt idx="1">
                  <c:v>18550000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szk&#246;z&#246;k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K&#246;telezetts&#233;ge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14;sszefoglal&#243;!A1"/><Relationship Id="rId2" Type="http://schemas.openxmlformats.org/officeDocument/2006/relationships/hyperlink" Target="#K&#246;telezetts&#233;gek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14;sszefoglal&#243;!A1"/><Relationship Id="rId2" Type="http://schemas.openxmlformats.org/officeDocument/2006/relationships/hyperlink" Target="#Eszk&#246;z&#246;k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Eszközök összegzése" descr="Eszközöket összegző fánkdiagram" title="Eszközök összegzé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420864</xdr:colOff>
      <xdr:row>3</xdr:row>
      <xdr:rowOff>43545</xdr:rowOff>
    </xdr:from>
    <xdr:to>
      <xdr:col>6</xdr:col>
      <xdr:colOff>2438047</xdr:colOff>
      <xdr:row>9</xdr:row>
      <xdr:rowOff>103111</xdr:rowOff>
    </xdr:to>
    <xdr:graphicFrame macro="">
      <xdr:nvGraphicFramePr>
        <xdr:cNvPr id="27" name="Kötelezettségek összegzése" descr="Kötelezettségeket összegző fánkdiagram" title="Kötelezettségek összegzé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46017</xdr:rowOff>
    </xdr:from>
    <xdr:to>
      <xdr:col>3</xdr:col>
      <xdr:colOff>2091393</xdr:colOff>
      <xdr:row>18</xdr:row>
      <xdr:rowOff>235692</xdr:rowOff>
    </xdr:to>
    <xdr:sp macro="" textlink="">
      <xdr:nvSpPr>
        <xdr:cNvPr id="17" name="Eszközök megtekintése" descr="Kattintson ide az eszközök megtekintéséhez és módosításához." title="Eszközök megtekintése">
          <a:hlinkClick xmlns:r="http://schemas.openxmlformats.org/officeDocument/2006/relationships" r:id="rId3" tooltip="Kattintson ide az eszközök megtekintéséhez és módosításához."/>
        </xdr:cNvPr>
        <xdr:cNvSpPr/>
      </xdr:nvSpPr>
      <xdr:spPr>
        <a:xfrm>
          <a:off x="3853743" y="5522892"/>
          <a:ext cx="1800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ESZKÖZÖK MEGTEKINTÉSE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Készpénz" descr="&quot;&quot;" title="Készpénz diagramszíne"/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Befektetések" descr="&quot;&quot;" title="Befektetések diagramszíne"/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Nyugdíj" descr="&quot;&quot;" title="Nyugdíj diagramszíne"/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Személyes" descr="&quot;&quot;" title="Személyi vagyon diagramszíne"/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524228</xdr:colOff>
      <xdr:row>17</xdr:row>
      <xdr:rowOff>46017</xdr:rowOff>
    </xdr:from>
    <xdr:to>
      <xdr:col>6</xdr:col>
      <xdr:colOff>2324228</xdr:colOff>
      <xdr:row>18</xdr:row>
      <xdr:rowOff>235692</xdr:rowOff>
    </xdr:to>
    <xdr:sp macro="" textlink="">
      <xdr:nvSpPr>
        <xdr:cNvPr id="18" name="Kötelezettségek megtekintése" descr="Kattintson ide a kötelezettségek megtekintéséhez és módosításához." title="Kötelezettségek megtekintése">
          <a:hlinkClick xmlns:r="http://schemas.openxmlformats.org/officeDocument/2006/relationships" r:id="rId4" tooltip="Kattintson ide a kötelezettségek megtekintéséhez és módosításához."/>
        </xdr:cNvPr>
        <xdr:cNvSpPr/>
      </xdr:nvSpPr>
      <xdr:spPr>
        <a:xfrm>
          <a:off x="7001228" y="5522892"/>
          <a:ext cx="1800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KÖTELEZETTSÉGEK MEGTEKINTÉSE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Fedezetlen" descr="&quot;&quot;" title="Fedezetlen diagramszíne"/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Fedezett" descr="&quot;&quot;" title="Fedezett diagramszíne"/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780862</xdr:colOff>
      <xdr:row>2</xdr:row>
      <xdr:rowOff>381000</xdr:rowOff>
    </xdr:from>
    <xdr:to>
      <xdr:col>1</xdr:col>
      <xdr:colOff>2609662</xdr:colOff>
      <xdr:row>10</xdr:row>
      <xdr:rowOff>104775</xdr:rowOff>
    </xdr:to>
    <xdr:graphicFrame macro="">
      <xdr:nvGraphicFramePr>
        <xdr:cNvPr id="10" name="Eszköz összesen" descr="Eszközöket összegző fánkdiagram " title="Eszközök összegzé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815526</xdr:colOff>
      <xdr:row>15</xdr:row>
      <xdr:rowOff>114299</xdr:rowOff>
    </xdr:from>
    <xdr:to>
      <xdr:col>1</xdr:col>
      <xdr:colOff>2615526</xdr:colOff>
      <xdr:row>17</xdr:row>
      <xdr:rowOff>142049</xdr:rowOff>
    </xdr:to>
    <xdr:sp macro="" textlink="">
      <xdr:nvSpPr>
        <xdr:cNvPr id="13" name="Kötelezettségek megtekintése" descr="Kattintson ide a kötelezettségek megtekintéséhez és módosításához. " title="Kötelezettségek megtekintése ">
          <a:hlinkClick xmlns:r="http://schemas.openxmlformats.org/officeDocument/2006/relationships" r:id="rId2" tooltip="Kattintson ide a kötelezettségek megtekintéséhez és módosításához."/>
        </xdr:cNvPr>
        <xdr:cNvSpPr/>
      </xdr:nvSpPr>
      <xdr:spPr>
        <a:xfrm>
          <a:off x="977451" y="4010024"/>
          <a:ext cx="1800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KÖTELEZETTSÉGEK MEGTEKINTÉSE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806001</xdr:colOff>
      <xdr:row>18</xdr:row>
      <xdr:rowOff>219074</xdr:rowOff>
    </xdr:from>
    <xdr:to>
      <xdr:col>1</xdr:col>
      <xdr:colOff>2606001</xdr:colOff>
      <xdr:row>21</xdr:row>
      <xdr:rowOff>8699</xdr:rowOff>
    </xdr:to>
    <xdr:sp macro="" textlink="">
      <xdr:nvSpPr>
        <xdr:cNvPr id="14" name="Összefoglaló megtekintése" descr="Kattintson ide, ha vissza szeretne térni az összefoglalóhoz." title="Összefoglaló megtekintése">
          <a:hlinkClick xmlns:r="http://schemas.openxmlformats.org/officeDocument/2006/relationships" r:id="rId3" tooltip="Kattintson ide az összefoglaló megjelenítéséhez."/>
        </xdr:cNvPr>
        <xdr:cNvSpPr/>
      </xdr:nvSpPr>
      <xdr:spPr>
        <a:xfrm>
          <a:off x="967926" y="4829174"/>
          <a:ext cx="1800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ÖSSZEFOGLALÓ MEGTEKINTÉSE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  <xdr:twoCellAnchor>
    <xdr:from>
      <xdr:col>10</xdr:col>
      <xdr:colOff>161926</xdr:colOff>
      <xdr:row>10</xdr:row>
      <xdr:rowOff>47624</xdr:rowOff>
    </xdr:from>
    <xdr:to>
      <xdr:col>14</xdr:col>
      <xdr:colOff>95247</xdr:colOff>
      <xdr:row>13</xdr:row>
      <xdr:rowOff>123824</xdr:rowOff>
    </xdr:to>
    <xdr:grpSp>
      <xdr:nvGrpSpPr>
        <xdr:cNvPr id="5" name="4. csoport" descr="Több sor kellene? Jelölje ki a táblázat utolsó celláját az összegző sor fölött, és nyomja le a Tab billentyűt. " title="Adatbeviteli tipp"/>
        <xdr:cNvGrpSpPr/>
      </xdr:nvGrpSpPr>
      <xdr:grpSpPr>
        <a:xfrm>
          <a:off x="10163176" y="2876549"/>
          <a:ext cx="1685921" cy="790575"/>
          <a:chOff x="9882686" y="2775598"/>
          <a:chExt cx="1615167" cy="796562"/>
        </a:xfrm>
      </xdr:grpSpPr>
      <xdr:sp macro="" textlink="">
        <xdr:nvSpPr>
          <xdr:cNvPr id="2" name="2. sz. felirat kiemelő vonallal (1)"/>
          <xdr:cNvSpPr/>
        </xdr:nvSpPr>
        <xdr:spPr>
          <a:xfrm>
            <a:off x="10020230" y="2775598"/>
            <a:ext cx="1477623" cy="796562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n-US" sz="900">
                <a:solidFill>
                  <a:schemeClr val="tx1"/>
                </a:solidFill>
              </a:rPr>
              <a:t>Több sor kellene? </a:t>
            </a:r>
          </a:p>
          <a:p>
            <a:pPr algn="l"/>
            <a:r>
              <a:rPr lang="en-US" sz="900">
                <a:solidFill>
                  <a:schemeClr val="tx1"/>
                </a:solidFill>
              </a:rPr>
              <a:t>Jelölje ki a táblázat utolsó celláját az összegző sor fölött, és nyomja le a </a:t>
            </a:r>
            <a:r>
              <a:rPr lang="en-US" sz="900" b="0">
                <a:solidFill>
                  <a:schemeClr val="tx1"/>
                </a:solidFill>
              </a:rPr>
              <a:t>Tab</a:t>
            </a:r>
            <a:r>
              <a:rPr lang="en-US" sz="900">
                <a:solidFill>
                  <a:schemeClr val="tx1"/>
                </a:solidFill>
              </a:rPr>
              <a:t> billentyűt</a:t>
            </a:r>
            <a:r>
              <a:rPr lang="en-US" sz="900" baseline="0">
                <a:solidFill>
                  <a:schemeClr val="tx1"/>
                </a:solidFill>
              </a:rPr>
              <a:t>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Egyenes összekötő 3"/>
          <xdr:cNvCxnSpPr/>
        </xdr:nvCxnSpPr>
        <xdr:spPr>
          <a:xfrm flipH="1">
            <a:off x="9882686" y="2796740"/>
            <a:ext cx="660" cy="756227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871772</xdr:colOff>
      <xdr:row>2</xdr:row>
      <xdr:rowOff>428624</xdr:rowOff>
    </xdr:from>
    <xdr:to>
      <xdr:col>1</xdr:col>
      <xdr:colOff>2700572</xdr:colOff>
      <xdr:row>10</xdr:row>
      <xdr:rowOff>152399</xdr:rowOff>
    </xdr:to>
    <xdr:graphicFrame macro="">
      <xdr:nvGraphicFramePr>
        <xdr:cNvPr id="17" name="Kötelezettség összesen" descr="Kötelezettségeket összegző fánkdiagram " title="Kötelezettségek összegzé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857249</xdr:colOff>
      <xdr:row>15</xdr:row>
      <xdr:rowOff>114299</xdr:rowOff>
    </xdr:from>
    <xdr:to>
      <xdr:col>1</xdr:col>
      <xdr:colOff>2657249</xdr:colOff>
      <xdr:row>17</xdr:row>
      <xdr:rowOff>142049</xdr:rowOff>
    </xdr:to>
    <xdr:sp macro="" textlink="">
      <xdr:nvSpPr>
        <xdr:cNvPr id="5" name="Eszközök megtekintése" descr="Kattintson ide az eszközök megtekintéséhez és módosításához." title="Eszközök megtekintése">
          <a:hlinkClick xmlns:r="http://schemas.openxmlformats.org/officeDocument/2006/relationships" r:id="rId2" tooltip="Kattintson ide az eszközök megtekintéséhez és módosításához."/>
        </xdr:cNvPr>
        <xdr:cNvSpPr/>
      </xdr:nvSpPr>
      <xdr:spPr>
        <a:xfrm>
          <a:off x="1019174" y="4010024"/>
          <a:ext cx="1800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ESZKÖZÖK MEGTEKINTÉSE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857249</xdr:colOff>
      <xdr:row>18</xdr:row>
      <xdr:rowOff>200024</xdr:rowOff>
    </xdr:from>
    <xdr:to>
      <xdr:col>1</xdr:col>
      <xdr:colOff>2657249</xdr:colOff>
      <xdr:row>20</xdr:row>
      <xdr:rowOff>227774</xdr:rowOff>
    </xdr:to>
    <xdr:sp macro="" textlink="">
      <xdr:nvSpPr>
        <xdr:cNvPr id="6" name="Összefoglaló megtekintése" descr="Kattintson ide, ha vissza szeretne térni az összefoglalóhoz." title="Összefoglaló megtekintése">
          <a:hlinkClick xmlns:r="http://schemas.openxmlformats.org/officeDocument/2006/relationships" r:id="rId3" tooltip="Kattintson ide az összefoglaló megjelenítéséhez."/>
        </xdr:cNvPr>
        <xdr:cNvSpPr/>
      </xdr:nvSpPr>
      <xdr:spPr>
        <a:xfrm>
          <a:off x="1019174" y="4810124"/>
          <a:ext cx="1800000" cy="50400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ÖSSZEFOGLALÓ MEGTEKINTÉSE</a:t>
          </a:r>
          <a:endParaRPr lang="en-US" sz="1050" spc="150">
            <a:effectLst/>
          </a:endParaRPr>
        </a:p>
        <a:p>
          <a:pPr algn="ctr"/>
          <a:endParaRPr lang="en-US" sz="105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Készpénztbl" displayName="Készpénztbl" ref="C4:E13" totalsRowCount="1">
  <tableColumns count="3">
    <tableColumn id="3" name=" " totalsRowDxfId="11"/>
    <tableColumn id="1" name="KÉSZPÉNZ" totalsRowLabel="ÖSSZESEN" dataDxfId="26" totalsRowDxfId="10"/>
    <tableColumn id="2" name="ÉRTÉK" totalsRowFunction="sum" totalsRowDxfId="9"/>
  </tableColumns>
  <tableStyleInfo name="Készpénz Table" showFirstColumn="1" showLastColumn="0" showRowStripes="1" showColumnStripes="0"/>
  <extLst>
    <ext xmlns:x14="http://schemas.microsoft.com/office/spreadsheetml/2009/9/main" uri="{504A1905-F514-4f6f-8877-14C23A59335A}">
      <x14:table altText="Készpénz" altTextSummary="Az egyes készpénzeszközök megnevezése és jelenlegi értéke"/>
    </ext>
  </extLst>
</table>
</file>

<file path=xl/tables/table2.xml><?xml version="1.0" encoding="utf-8"?>
<table xmlns="http://schemas.openxmlformats.org/spreadsheetml/2006/main" id="2" name="Befektetésektbl" displayName="Befektetésektbl" ref="C17:E24" totalsRowCount="1">
  <tableColumns count="3">
    <tableColumn id="3" name=" " totalsRowDxfId="8"/>
    <tableColumn id="1" name="BEFEKTETÉSEK" totalsRowLabel="ÖSSZESEN" dataDxfId="25" totalsRowDxfId="7"/>
    <tableColumn id="2" name="ÉRTÉK" totalsRowFunction="sum" totalsRowDxfId="6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Befektetések" altTextSummary="Az egyes befektetett eszközök megnevezése és jelenlegi értéke"/>
    </ext>
  </extLst>
</table>
</file>

<file path=xl/tables/table3.xml><?xml version="1.0" encoding="utf-8"?>
<table xmlns="http://schemas.openxmlformats.org/spreadsheetml/2006/main" id="3" name="Nyugdíjtbl" displayName="Nyugdíjtbl" ref="G17:I24" totalsRowCount="1">
  <tableColumns count="3">
    <tableColumn id="3" name=" " totalsRowDxfId="2"/>
    <tableColumn id="1" name="NYUGDÍJ" totalsRowLabel="ÖSSZESEN" dataDxfId="24" totalsRowDxfId="1"/>
    <tableColumn id="2" name="ÉRTÉK" totalsRowFunction="sum" totalsRowDxfId="0"/>
  </tableColumns>
  <tableStyleInfo name="Nyugdíj Table" showFirstColumn="1" showLastColumn="0" showRowStripes="1" showColumnStripes="0"/>
  <extLst>
    <ext xmlns:x14="http://schemas.microsoft.com/office/spreadsheetml/2009/9/main" uri="{504A1905-F514-4f6f-8877-14C23A59335A}">
      <x14:table altText="Nyugdíj" altTextSummary="Az egyes nyugdíj-megtakarítások megnevezése és jelenlegi értéke"/>
    </ext>
  </extLst>
</table>
</file>

<file path=xl/tables/table4.xml><?xml version="1.0" encoding="utf-8"?>
<table xmlns="http://schemas.openxmlformats.org/spreadsheetml/2006/main" id="6" name="Személyestbl" displayName="Személyestbl" ref="G4:I13" totalsRowCount="1">
  <tableColumns count="3">
    <tableColumn id="3" name=" " totalsRowDxfId="5"/>
    <tableColumn id="1" name="SZEMÉLYES" totalsRowLabel="ÖSSZESEN" dataDxfId="23" totalsRowDxfId="4"/>
    <tableColumn id="2" name="ÉRTÉK" totalsRowFunction="sum" dataDxfId="22" totalsRowDxfId="3"/>
  </tableColumns>
  <tableStyleInfo name="Személyes Table" showFirstColumn="1" showLastColumn="0" showRowStripes="1" showColumnStripes="0"/>
  <extLst>
    <ext xmlns:x14="http://schemas.microsoft.com/office/spreadsheetml/2009/9/main" uri="{504A1905-F514-4f6f-8877-14C23A59335A}">
      <x14:table altText="Személyes" altTextSummary="Az egyes személyes vagyontárgyak megnevezése és jelenlegi értéke"/>
    </ext>
  </extLst>
</table>
</file>

<file path=xl/tables/table5.xml><?xml version="1.0" encoding="utf-8"?>
<table xmlns="http://schemas.openxmlformats.org/spreadsheetml/2006/main" id="4" name="Fedezetlenektbl" displayName="Fedezetlenektbl" ref="C4:E13" totalsRowCount="1">
  <tableColumns count="3">
    <tableColumn id="3" name=" " totalsRowDxfId="17"/>
    <tableColumn id="1" name="FEDEZETLEN" totalsRowLabel="ÖSSZESEN" dataDxfId="21" totalsRowDxfId="16"/>
    <tableColumn id="2" name="TARTOZÁS" totalsRowFunction="sum" dataDxfId="20" totalsRowDxfId="15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Fedezetlen" altTextSummary="Az egyes fedezetlen kötelezettségek megnevezése és jelenlegi értéke"/>
    </ext>
  </extLst>
</table>
</file>

<file path=xl/tables/table6.xml><?xml version="1.0" encoding="utf-8"?>
<table xmlns="http://schemas.openxmlformats.org/spreadsheetml/2006/main" id="5" name="Fedezettektbl" displayName="Fedezettektbl" ref="G4:I13" totalsRowCount="1">
  <tableColumns count="3">
    <tableColumn id="3" name=" " totalsRowDxfId="14"/>
    <tableColumn id="1" name="FEDEZETT" totalsRowLabel="ÖSSZESEN" dataDxfId="19" totalsRowDxfId="13"/>
    <tableColumn id="2" name="TARTOZÁS" totalsRowFunction="sum" dataDxfId="18" totalsRowDxfId="12"/>
  </tableColumns>
  <tableStyleInfo name="Fedezett Table" showFirstColumn="1" showLastColumn="0" showRowStripes="1" showColumnStripes="0"/>
  <extLst>
    <ext xmlns:x14="http://schemas.microsoft.com/office/spreadsheetml/2009/9/main" uri="{504A1905-F514-4f6f-8877-14C23A59335A}">
      <x14:table altText="Fedezett" altTextSummary="Az egyes fedezett kötelezettségek megnevezése és jelenlegi értéke "/>
    </ext>
  </extLst>
</table>
</file>

<file path=xl/theme/theme1.xml><?xml version="1.0" encoding="utf-8"?>
<a:theme xmlns:a="http://schemas.openxmlformats.org/drawingml/2006/main" name="Office Theme">
  <a:themeElements>
    <a:clrScheme name="030_SajátVagyon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8.85546875" defaultRowHeight="12.75" x14ac:dyDescent="0.25"/>
  <cols>
    <col min="1" max="1" width="2.42578125" style="2" customWidth="1"/>
    <col min="2" max="2" width="48.140625" style="2" customWidth="1"/>
    <col min="3" max="3" width="2.85546875" style="2" customWidth="1"/>
    <col min="4" max="4" width="36.5703125" style="2" customWidth="1"/>
    <col min="5" max="5" width="2.85546875" style="2" customWidth="1"/>
    <col min="6" max="6" width="4.28515625" style="2" customWidth="1"/>
    <col min="7" max="7" width="42.7109375" style="2" customWidth="1"/>
    <col min="8" max="8" width="2.42578125" style="2" customWidth="1"/>
    <col min="9" max="16384" width="8.85546875" style="2"/>
  </cols>
  <sheetData>
    <row r="1" spans="1:8" customFormat="1" ht="18.75" customHeight="1" x14ac:dyDescent="0.25">
      <c r="B1" s="1"/>
    </row>
    <row r="2" spans="1:8" customFormat="1" ht="37.5" customHeight="1" thickBot="1" x14ac:dyDescent="0.5">
      <c r="B2" s="35" t="s">
        <v>61</v>
      </c>
      <c r="C2" s="7"/>
      <c r="D2" s="7"/>
      <c r="E2" s="7"/>
      <c r="F2" s="8"/>
      <c r="G2" s="27" t="s">
        <v>56</v>
      </c>
      <c r="H2" t="s">
        <v>29</v>
      </c>
    </row>
    <row r="3" spans="1:8" customFormat="1" ht="34.5" customHeight="1" thickTop="1" x14ac:dyDescent="0.25">
      <c r="B3" s="1"/>
    </row>
    <row r="4" spans="1:8" ht="18.75" customHeight="1" x14ac:dyDescent="0.25">
      <c r="C4" s="14"/>
      <c r="D4" s="12"/>
      <c r="E4" s="11"/>
      <c r="F4" s="12"/>
    </row>
    <row r="5" spans="1:8" ht="18.75" customHeight="1" x14ac:dyDescent="0.25">
      <c r="C5" s="14"/>
      <c r="D5" s="12"/>
      <c r="E5" s="11"/>
      <c r="F5" s="12"/>
    </row>
    <row r="6" spans="1:8" ht="18.75" customHeight="1" x14ac:dyDescent="0.25">
      <c r="C6" s="14"/>
      <c r="D6" s="12"/>
      <c r="E6" s="11"/>
      <c r="F6" s="12"/>
    </row>
    <row r="7" spans="1:8" ht="18.75" customHeight="1" x14ac:dyDescent="0.25">
      <c r="C7" s="14"/>
      <c r="D7" s="12"/>
      <c r="E7" s="11"/>
      <c r="F7" s="12"/>
    </row>
    <row r="8" spans="1:8" ht="18.75" customHeight="1" x14ac:dyDescent="0.25">
      <c r="C8" s="14"/>
      <c r="D8" s="12"/>
      <c r="E8" s="11"/>
      <c r="F8" s="12"/>
    </row>
    <row r="9" spans="1:8" ht="18.75" customHeight="1" x14ac:dyDescent="0.25">
      <c r="C9" s="14"/>
      <c r="D9" s="12"/>
      <c r="E9" s="11"/>
      <c r="F9" s="12"/>
    </row>
    <row r="10" spans="1:8" x14ac:dyDescent="0.25">
      <c r="C10" s="14"/>
      <c r="D10" s="12"/>
      <c r="E10" s="11"/>
      <c r="F10" s="12"/>
    </row>
    <row r="11" spans="1:8" ht="42.75" customHeight="1" thickBot="1" x14ac:dyDescent="1">
      <c r="A11" s="12"/>
      <c r="B11" s="45">
        <f>SajátVagyon</f>
        <v>15960000</v>
      </c>
      <c r="C11" s="18"/>
      <c r="D11" s="46">
        <f>EszközökÖsszesen</f>
        <v>38080000</v>
      </c>
      <c r="E11" s="15"/>
      <c r="F11" s="13"/>
      <c r="G11" s="46">
        <f>KötelezettségekÖsszesen</f>
        <v>22120000</v>
      </c>
    </row>
    <row r="12" spans="1:8" ht="33.75" customHeight="1" x14ac:dyDescent="0.5">
      <c r="B12" s="26" t="s">
        <v>59</v>
      </c>
      <c r="C12" s="21"/>
      <c r="D12" s="29" t="s">
        <v>55</v>
      </c>
      <c r="E12" s="19"/>
      <c r="F12" s="16"/>
      <c r="G12" s="29" t="s">
        <v>60</v>
      </c>
    </row>
    <row r="13" spans="1:8" ht="30.75" customHeight="1" thickBot="1" x14ac:dyDescent="0.35">
      <c r="C13" s="14"/>
      <c r="D13" s="43" t="s">
        <v>15</v>
      </c>
      <c r="E13" s="22"/>
      <c r="F13" s="23"/>
      <c r="G13" s="43" t="s">
        <v>18</v>
      </c>
    </row>
    <row r="14" spans="1:8" ht="30.75" customHeight="1" thickBot="1" x14ac:dyDescent="0.35">
      <c r="C14" s="14"/>
      <c r="D14" s="44" t="s">
        <v>43</v>
      </c>
      <c r="E14" s="22"/>
      <c r="F14" s="23"/>
      <c r="G14" s="43" t="s">
        <v>19</v>
      </c>
    </row>
    <row r="15" spans="1:8" ht="30.75" customHeight="1" thickBot="1" x14ac:dyDescent="0.35">
      <c r="C15" s="14"/>
      <c r="D15" s="44" t="s">
        <v>16</v>
      </c>
      <c r="E15" s="22"/>
      <c r="F15" s="23"/>
      <c r="G15" s="24"/>
    </row>
    <row r="16" spans="1:8" ht="30.75" customHeight="1" thickBot="1" x14ac:dyDescent="0.35">
      <c r="C16" s="14"/>
      <c r="D16" s="44" t="s">
        <v>17</v>
      </c>
      <c r="E16" s="22"/>
      <c r="F16" s="23"/>
      <c r="G16" s="24"/>
    </row>
    <row r="17" spans="3:6" ht="24.75" customHeight="1" x14ac:dyDescent="0.3">
      <c r="C17" s="14"/>
      <c r="D17" s="17"/>
      <c r="E17" s="20"/>
      <c r="F17" s="17"/>
    </row>
    <row r="18" spans="3:6" ht="24.75" customHeight="1" x14ac:dyDescent="0.3">
      <c r="C18" s="14"/>
      <c r="D18" s="17"/>
      <c r="E18" s="20"/>
      <c r="F18" s="17"/>
    </row>
    <row r="19" spans="3:6" ht="18.75" customHeight="1" x14ac:dyDescent="0.25">
      <c r="C19" s="14"/>
      <c r="D19" s="12"/>
      <c r="E19" s="11"/>
      <c r="F19" s="12"/>
    </row>
  </sheetData>
  <printOptions horizontalCentered="1"/>
  <pageMargins left="0.5" right="0.5" top="0.5" bottom="0.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6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51.140625" style="1" customWidth="1"/>
    <col min="3" max="3" width="2.7109375" customWidth="1"/>
    <col min="4" max="4" width="26.5703125" bestFit="1" customWidth="1"/>
    <col min="5" max="5" width="14.7109375" customWidth="1"/>
    <col min="6" max="6" width="5.5703125" customWidth="1"/>
    <col min="7" max="7" width="2.7109375" customWidth="1"/>
    <col min="8" max="8" width="27" bestFit="1" customWidth="1"/>
    <col min="9" max="9" width="14.7109375" customWidth="1"/>
    <col min="10" max="10" width="2.42578125" customWidth="1"/>
  </cols>
  <sheetData>
    <row r="2" spans="2:10" ht="38.25" customHeight="1" thickBot="1" x14ac:dyDescent="0.5">
      <c r="B2" s="35" t="s">
        <v>57</v>
      </c>
      <c r="C2" s="7"/>
      <c r="D2" s="7"/>
      <c r="E2" s="7"/>
      <c r="F2" s="7"/>
      <c r="G2" s="8"/>
      <c r="H2" s="28" t="s">
        <v>56</v>
      </c>
      <c r="I2" s="9"/>
      <c r="J2" t="s">
        <v>29</v>
      </c>
    </row>
    <row r="3" spans="2:10" ht="34.5" customHeight="1" thickTop="1" x14ac:dyDescent="0.25"/>
    <row r="4" spans="2:10" ht="18.75" customHeight="1" x14ac:dyDescent="0.25">
      <c r="C4" s="30" t="s">
        <v>29</v>
      </c>
      <c r="D4" s="30" t="s">
        <v>15</v>
      </c>
      <c r="E4" s="31" t="s">
        <v>30</v>
      </c>
      <c r="G4" s="30" t="s">
        <v>29</v>
      </c>
      <c r="H4" s="30" t="s">
        <v>17</v>
      </c>
      <c r="I4" s="31" t="s">
        <v>30</v>
      </c>
    </row>
    <row r="5" spans="2:10" ht="18.75" customHeight="1" x14ac:dyDescent="0.25">
      <c r="C5" s="30"/>
      <c r="D5" s="30" t="s">
        <v>20</v>
      </c>
      <c r="E5" s="32">
        <v>200000</v>
      </c>
      <c r="G5" s="30"/>
      <c r="H5" s="30" t="s">
        <v>31</v>
      </c>
      <c r="I5" s="32">
        <v>23300000</v>
      </c>
    </row>
    <row r="6" spans="2:10" ht="18.75" customHeight="1" x14ac:dyDescent="0.25">
      <c r="C6" s="30"/>
      <c r="D6" s="30" t="s">
        <v>21</v>
      </c>
      <c r="E6" s="32">
        <v>250000</v>
      </c>
      <c r="G6" s="30"/>
      <c r="H6" s="30" t="s">
        <v>32</v>
      </c>
      <c r="I6" s="32"/>
    </row>
    <row r="7" spans="2:10" ht="18.75" customHeight="1" x14ac:dyDescent="0.25">
      <c r="C7" s="30"/>
      <c r="D7" s="30" t="s">
        <v>22</v>
      </c>
      <c r="E7" s="32">
        <v>400000</v>
      </c>
      <c r="G7" s="30"/>
      <c r="H7" s="30" t="s">
        <v>33</v>
      </c>
      <c r="I7" s="32"/>
    </row>
    <row r="8" spans="2:10" ht="18.75" customHeight="1" x14ac:dyDescent="0.25">
      <c r="C8" s="30"/>
      <c r="D8" s="30" t="s">
        <v>23</v>
      </c>
      <c r="E8" s="32">
        <v>330000</v>
      </c>
      <c r="G8" s="30"/>
      <c r="H8" s="30" t="s">
        <v>34</v>
      </c>
      <c r="I8" s="32">
        <v>3200000</v>
      </c>
    </row>
    <row r="9" spans="2:10" ht="18.75" customHeight="1" x14ac:dyDescent="0.25">
      <c r="C9" s="30"/>
      <c r="D9" s="30" t="s">
        <v>24</v>
      </c>
      <c r="E9" s="32">
        <v>700000</v>
      </c>
      <c r="G9" s="30"/>
      <c r="H9" s="30" t="s">
        <v>35</v>
      </c>
      <c r="I9" s="32">
        <v>1000000</v>
      </c>
    </row>
    <row r="10" spans="2:10" ht="18.75" customHeight="1" x14ac:dyDescent="0.25">
      <c r="C10" s="30"/>
      <c r="D10" s="30" t="s">
        <v>25</v>
      </c>
      <c r="E10" s="32"/>
      <c r="G10" s="30"/>
      <c r="H10" s="30" t="s">
        <v>36</v>
      </c>
      <c r="I10" s="32"/>
    </row>
    <row r="11" spans="2:10" ht="18.75" customHeight="1" x14ac:dyDescent="0.25">
      <c r="C11" s="30"/>
      <c r="D11" s="30" t="s">
        <v>26</v>
      </c>
      <c r="E11" s="32"/>
      <c r="G11" s="30"/>
      <c r="H11" s="30" t="s">
        <v>37</v>
      </c>
      <c r="I11" s="32">
        <v>150000</v>
      </c>
    </row>
    <row r="12" spans="2:10" ht="18.75" customHeight="1" x14ac:dyDescent="0.25">
      <c r="B12" s="53">
        <f>EszközökÖsszesen</f>
        <v>38080000</v>
      </c>
      <c r="C12" s="30"/>
      <c r="D12" s="30" t="s">
        <v>27</v>
      </c>
      <c r="E12" s="32">
        <v>2450000</v>
      </c>
      <c r="I12" s="38"/>
    </row>
    <row r="13" spans="2:10" ht="18.75" customHeight="1" x14ac:dyDescent="0.25">
      <c r="B13" s="53"/>
      <c r="C13" s="40"/>
      <c r="D13" s="40" t="s">
        <v>28</v>
      </c>
      <c r="E13" s="41">
        <f>SUBTOTAL(109,Készpénztbl[ÉRTÉK])</f>
        <v>4330000</v>
      </c>
      <c r="G13" s="40"/>
      <c r="H13" s="40" t="s">
        <v>28</v>
      </c>
      <c r="I13" s="41">
        <f>SUBTOTAL(109,Személyestbl[ÉRTÉK])</f>
        <v>27650000</v>
      </c>
    </row>
    <row r="14" spans="2:10" ht="18.75" customHeight="1" x14ac:dyDescent="0.25">
      <c r="B14" s="54" t="s">
        <v>55</v>
      </c>
      <c r="C14" s="36"/>
      <c r="D14" s="36"/>
      <c r="E14" s="37"/>
      <c r="G14" s="36"/>
      <c r="H14" s="36"/>
      <c r="I14" s="37"/>
    </row>
    <row r="15" spans="2:10" ht="18.75" customHeight="1" x14ac:dyDescent="0.25">
      <c r="B15" s="54"/>
      <c r="C15" s="52"/>
      <c r="D15" s="52"/>
      <c r="E15" s="52"/>
      <c r="G15" s="52"/>
      <c r="H15" s="52"/>
      <c r="I15" s="52"/>
    </row>
    <row r="16" spans="2:10" ht="18.75" customHeight="1" x14ac:dyDescent="0.25">
      <c r="B16" s="10"/>
    </row>
    <row r="17" spans="2:9" ht="18.75" customHeight="1" x14ac:dyDescent="0.25">
      <c r="B17" s="6"/>
      <c r="C17" s="30" t="s">
        <v>29</v>
      </c>
      <c r="D17" s="30" t="s">
        <v>43</v>
      </c>
      <c r="E17" s="31" t="s">
        <v>30</v>
      </c>
      <c r="G17" s="30" t="s">
        <v>29</v>
      </c>
      <c r="H17" s="30" t="s">
        <v>16</v>
      </c>
      <c r="I17" s="31" t="s">
        <v>30</v>
      </c>
    </row>
    <row r="18" spans="2:9" ht="18.75" customHeight="1" x14ac:dyDescent="0.25">
      <c r="C18" s="30"/>
      <c r="D18" s="30" t="s">
        <v>38</v>
      </c>
      <c r="E18" s="32">
        <v>1500000</v>
      </c>
      <c r="G18" s="30"/>
      <c r="H18" s="30" t="s">
        <v>44</v>
      </c>
      <c r="I18" s="32"/>
    </row>
    <row r="19" spans="2:9" ht="18.75" customHeight="1" x14ac:dyDescent="0.25">
      <c r="C19" s="30"/>
      <c r="D19" s="30" t="s">
        <v>39</v>
      </c>
      <c r="E19" s="32"/>
      <c r="G19" s="30"/>
      <c r="H19" s="30" t="s">
        <v>45</v>
      </c>
      <c r="I19" s="32"/>
    </row>
    <row r="20" spans="2:9" ht="18.75" customHeight="1" x14ac:dyDescent="0.25">
      <c r="C20" s="30"/>
      <c r="D20" s="30" t="s">
        <v>40</v>
      </c>
      <c r="E20" s="32"/>
      <c r="G20" s="30"/>
      <c r="H20" s="30" t="s">
        <v>46</v>
      </c>
      <c r="I20" s="32"/>
    </row>
    <row r="21" spans="2:9" ht="18.75" customHeight="1" x14ac:dyDescent="0.25">
      <c r="C21" s="30"/>
      <c r="D21" s="30" t="s">
        <v>41</v>
      </c>
      <c r="E21" s="32"/>
      <c r="G21" s="30"/>
      <c r="H21" s="30" t="s">
        <v>3</v>
      </c>
      <c r="I21" s="32">
        <v>4600000</v>
      </c>
    </row>
    <row r="22" spans="2:9" ht="18.75" customHeight="1" x14ac:dyDescent="0.25">
      <c r="C22" s="30"/>
      <c r="D22" s="30" t="s">
        <v>42</v>
      </c>
      <c r="E22" s="32"/>
      <c r="G22" s="30"/>
      <c r="H22" s="30" t="s">
        <v>4</v>
      </c>
      <c r="I22" s="32"/>
    </row>
    <row r="23" spans="2:9" ht="18.75" customHeight="1" x14ac:dyDescent="0.25">
      <c r="C23" s="30"/>
      <c r="D23" s="30"/>
      <c r="E23" s="32"/>
      <c r="G23" s="30"/>
      <c r="H23" s="30" t="s">
        <v>5</v>
      </c>
      <c r="I23" s="32"/>
    </row>
    <row r="24" spans="2:9" ht="18.75" customHeight="1" x14ac:dyDescent="0.25">
      <c r="C24" s="40"/>
      <c r="D24" s="40" t="s">
        <v>28</v>
      </c>
      <c r="E24" s="41">
        <f>SUBTOTAL(109,Befektetésektbl[ÉRTÉK])</f>
        <v>1500000</v>
      </c>
      <c r="G24" s="40"/>
      <c r="H24" s="40" t="s">
        <v>28</v>
      </c>
      <c r="I24" s="41">
        <f>SUBTOTAL(109,Nyugdíjtbl[ÉRTÉK])</f>
        <v>4600000</v>
      </c>
    </row>
    <row r="25" spans="2:9" ht="18.75" customHeight="1" x14ac:dyDescent="0.25">
      <c r="C25" s="33"/>
      <c r="D25" s="33"/>
      <c r="E25" s="34"/>
      <c r="G25" s="33"/>
      <c r="H25" s="33"/>
      <c r="I25" s="34"/>
    </row>
    <row r="26" spans="2:9" ht="18.75" customHeight="1" x14ac:dyDescent="0.25">
      <c r="C26" s="52"/>
      <c r="D26" s="52"/>
      <c r="E26" s="52"/>
      <c r="G26" s="52"/>
      <c r="H26" s="52"/>
      <c r="I26" s="52"/>
    </row>
  </sheetData>
  <mergeCells count="6">
    <mergeCell ref="G26:I26"/>
    <mergeCell ref="B12:B13"/>
    <mergeCell ref="B14:B15"/>
    <mergeCell ref="C15:E15"/>
    <mergeCell ref="G15:I15"/>
    <mergeCell ref="C26:E26"/>
  </mergeCells>
  <printOptions horizontalCentered="1"/>
  <pageMargins left="0.7" right="0.7" top="0.75" bottom="0.75" header="0.3" footer="0.3"/>
  <pageSetup paperSize="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zoomScaleNormal="100" workbookViewId="0"/>
  </sheetViews>
  <sheetFormatPr defaultColWidth="6.5703125" defaultRowHeight="18.75" customHeight="1" x14ac:dyDescent="0.25"/>
  <cols>
    <col min="1" max="1" width="2.42578125" customWidth="1"/>
    <col min="2" max="2" width="57.85546875" bestFit="1" customWidth="1"/>
    <col min="3" max="3" width="2.7109375" customWidth="1"/>
    <col min="4" max="4" width="26.140625" customWidth="1"/>
    <col min="5" max="5" width="14.7109375" customWidth="1"/>
    <col min="6" max="6" width="5.5703125" customWidth="1"/>
    <col min="7" max="7" width="2.7109375" customWidth="1"/>
    <col min="8" max="8" width="28.42578125" customWidth="1"/>
    <col min="9" max="9" width="14.7109375" customWidth="1"/>
    <col min="10" max="10" width="2.42578125" customWidth="1"/>
    <col min="17" max="17" width="21.7109375" customWidth="1"/>
  </cols>
  <sheetData>
    <row r="2" spans="2:10" ht="41.25" customHeight="1" thickBot="1" x14ac:dyDescent="0.5">
      <c r="B2" s="35" t="s">
        <v>58</v>
      </c>
      <c r="C2" s="7"/>
      <c r="D2" s="7"/>
      <c r="E2" s="9"/>
      <c r="F2" s="7"/>
      <c r="G2" s="25"/>
      <c r="H2" s="28" t="s">
        <v>56</v>
      </c>
      <c r="I2" s="7"/>
      <c r="J2" t="s">
        <v>29</v>
      </c>
    </row>
    <row r="3" spans="2:10" ht="34.5" customHeight="1" thickTop="1" x14ac:dyDescent="0.25">
      <c r="B3" s="1"/>
    </row>
    <row r="4" spans="2:10" ht="18.75" customHeight="1" x14ac:dyDescent="0.25">
      <c r="C4" s="30" t="s">
        <v>29</v>
      </c>
      <c r="D4" s="30" t="s">
        <v>18</v>
      </c>
      <c r="E4" s="31" t="s">
        <v>47</v>
      </c>
      <c r="G4" s="30" t="s">
        <v>29</v>
      </c>
      <c r="H4" s="30" t="s">
        <v>19</v>
      </c>
      <c r="I4" s="31" t="s">
        <v>47</v>
      </c>
    </row>
    <row r="5" spans="2:10" ht="18.75" customHeight="1" x14ac:dyDescent="0.25">
      <c r="C5" s="30"/>
      <c r="D5" s="30" t="s">
        <v>48</v>
      </c>
      <c r="E5" s="32">
        <v>120000</v>
      </c>
      <c r="G5" s="30"/>
      <c r="H5" s="30" t="s">
        <v>8</v>
      </c>
      <c r="I5" s="32">
        <v>1450000</v>
      </c>
    </row>
    <row r="6" spans="2:10" ht="18.75" customHeight="1" x14ac:dyDescent="0.25">
      <c r="C6" s="30"/>
      <c r="D6" s="30" t="s">
        <v>49</v>
      </c>
      <c r="E6" s="32">
        <v>300000</v>
      </c>
      <c r="G6" s="30"/>
      <c r="H6" s="30" t="s">
        <v>9</v>
      </c>
      <c r="I6" s="32"/>
    </row>
    <row r="7" spans="2:10" ht="18.75" customHeight="1" x14ac:dyDescent="0.25">
      <c r="C7" s="30"/>
      <c r="D7" s="30" t="s">
        <v>50</v>
      </c>
      <c r="E7" s="32">
        <v>1750000</v>
      </c>
      <c r="G7" s="30"/>
      <c r="H7" s="30" t="s">
        <v>10</v>
      </c>
      <c r="I7" s="32"/>
    </row>
    <row r="8" spans="2:10" ht="18.75" customHeight="1" x14ac:dyDescent="0.25">
      <c r="C8" s="30"/>
      <c r="D8" s="30" t="s">
        <v>51</v>
      </c>
      <c r="E8" s="32"/>
      <c r="G8" s="30"/>
      <c r="H8" s="30" t="s">
        <v>11</v>
      </c>
      <c r="I8" s="32">
        <v>14400000</v>
      </c>
    </row>
    <row r="9" spans="2:10" ht="18.75" customHeight="1" x14ac:dyDescent="0.25">
      <c r="C9" s="30"/>
      <c r="D9" s="30" t="s">
        <v>52</v>
      </c>
      <c r="E9" s="32"/>
      <c r="G9" s="30"/>
      <c r="H9" s="30" t="s">
        <v>12</v>
      </c>
      <c r="I9" s="32">
        <v>2100000</v>
      </c>
    </row>
    <row r="10" spans="2:10" ht="18.75" customHeight="1" x14ac:dyDescent="0.25">
      <c r="C10" s="30"/>
      <c r="D10" s="30" t="s">
        <v>53</v>
      </c>
      <c r="E10" s="32">
        <v>800000</v>
      </c>
      <c r="G10" s="30"/>
      <c r="H10" s="30" t="s">
        <v>13</v>
      </c>
      <c r="I10" s="32"/>
    </row>
    <row r="11" spans="2:10" ht="18.75" customHeight="1" x14ac:dyDescent="0.25">
      <c r="C11" s="30"/>
      <c r="D11" s="30" t="s">
        <v>54</v>
      </c>
      <c r="E11" s="32">
        <v>600000</v>
      </c>
      <c r="G11" s="30"/>
      <c r="H11" s="30" t="s">
        <v>6</v>
      </c>
      <c r="I11" s="32">
        <v>400000</v>
      </c>
    </row>
    <row r="12" spans="2:10" ht="18.75" customHeight="1" x14ac:dyDescent="0.25">
      <c r="B12" s="53">
        <f>KötelezettségekÖsszesen</f>
        <v>22120000</v>
      </c>
      <c r="E12" s="38"/>
      <c r="G12" s="30"/>
      <c r="H12" s="30" t="s">
        <v>7</v>
      </c>
      <c r="I12" s="32">
        <v>200000</v>
      </c>
    </row>
    <row r="13" spans="2:10" ht="18.75" customHeight="1" x14ac:dyDescent="0.25">
      <c r="B13" s="53"/>
      <c r="C13" s="42"/>
      <c r="D13" s="40" t="s">
        <v>28</v>
      </c>
      <c r="E13" s="41">
        <f>SUBTOTAL(109,Fedezetlenektbl[TARTOZÁS])</f>
        <v>3570000</v>
      </c>
      <c r="G13" s="42"/>
      <c r="H13" s="40" t="s">
        <v>28</v>
      </c>
      <c r="I13" s="41">
        <f>SUBTOTAL(109,Fedezettektbl[TARTOZÁS])</f>
        <v>18550000</v>
      </c>
    </row>
    <row r="14" spans="2:10" ht="18.75" customHeight="1" x14ac:dyDescent="0.25">
      <c r="B14" s="54" t="s">
        <v>62</v>
      </c>
      <c r="C14" s="30"/>
      <c r="D14" s="33"/>
      <c r="E14" s="34"/>
      <c r="G14" s="30"/>
      <c r="H14" s="33"/>
      <c r="I14" s="34"/>
    </row>
    <row r="15" spans="2:10" ht="18.75" customHeight="1" x14ac:dyDescent="0.25">
      <c r="B15" s="54"/>
    </row>
  </sheetData>
  <mergeCells count="2">
    <mergeCell ref="B12:B13"/>
    <mergeCell ref="B14:B15"/>
  </mergeCells>
  <printOptions horizontalCentered="1"/>
  <pageMargins left="0.7" right="0.7" top="0.75" bottom="0.75" header="0.3" footer="0.3"/>
  <pageSetup paperSize="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5703125" defaultRowHeight="12.75" x14ac:dyDescent="0.25"/>
  <cols>
    <col min="2" max="2" width="24.7109375" customWidth="1"/>
    <col min="3" max="3" width="21.85546875" style="39" customWidth="1"/>
  </cols>
  <sheetData>
    <row r="2" spans="2:3" x14ac:dyDescent="0.25">
      <c r="B2" t="s">
        <v>14</v>
      </c>
    </row>
    <row r="11" spans="2:3" ht="15.75" x14ac:dyDescent="0.3">
      <c r="B11" s="5" t="str">
        <f>Készpénztbl[[#Headers],[KÉSZPÉNZ]]</f>
        <v>KÉSZPÉNZ</v>
      </c>
      <c r="C11" s="47">
        <f>SUM(Készpénztbl[ÉRTÉK])</f>
        <v>4330000</v>
      </c>
    </row>
    <row r="12" spans="2:3" ht="15.75" x14ac:dyDescent="0.3">
      <c r="B12" s="5" t="str">
        <f>Befektetésektbl[[#Headers],[BEFEKTETÉSEK]]</f>
        <v>BEFEKTETÉSEK</v>
      </c>
      <c r="C12" s="47">
        <f>SUM(Befektetésektbl[ÉRTÉK])</f>
        <v>1500000</v>
      </c>
    </row>
    <row r="13" spans="2:3" ht="15.75" x14ac:dyDescent="0.3">
      <c r="B13" s="5" t="str">
        <f>Nyugdíjtbl[[#Headers],[NYUGDÍJ]]</f>
        <v>NYUGDÍJ</v>
      </c>
      <c r="C13" s="47">
        <f>SUM(Nyugdíjtbl[ÉRTÉK])</f>
        <v>4600000</v>
      </c>
    </row>
    <row r="14" spans="2:3" ht="15.75" x14ac:dyDescent="0.3">
      <c r="B14" s="5" t="str">
        <f>Személyestbl[[#Headers],[SZEMÉLYES]]</f>
        <v>SZEMÉLYES</v>
      </c>
      <c r="C14" s="47">
        <f>SUM(Személyestbl[ÉRTÉK])</f>
        <v>27650000</v>
      </c>
    </row>
    <row r="15" spans="2:3" ht="15.75" x14ac:dyDescent="0.3">
      <c r="B15" s="3" t="s">
        <v>0</v>
      </c>
      <c r="C15" s="48">
        <f>SUM(Készpénztbl[ÉRTÉK],Befektetésektbl[ÉRTÉK],Nyugdíjtbl[ÉRTÉK],Személyestbl[ÉRTÉK])</f>
        <v>38080000</v>
      </c>
    </row>
    <row r="16" spans="2:3" x14ac:dyDescent="0.25">
      <c r="C16" s="49"/>
    </row>
    <row r="17" spans="2:3" x14ac:dyDescent="0.25">
      <c r="C17" s="49"/>
    </row>
    <row r="18" spans="2:3" ht="15.75" x14ac:dyDescent="0.3">
      <c r="B18" s="5" t="str">
        <f>Fedezetlenektbl[[#Headers],[FEDEZETLEN]]</f>
        <v>FEDEZETLEN</v>
      </c>
      <c r="C18" s="47">
        <f>SUM(Fedezetlenektbl[TARTOZÁS])</f>
        <v>3570000</v>
      </c>
    </row>
    <row r="19" spans="2:3" ht="15.75" x14ac:dyDescent="0.3">
      <c r="B19" s="5" t="str">
        <f>Fedezettektbl[[#Headers],[FEDEZETT]]</f>
        <v>FEDEZETT</v>
      </c>
      <c r="C19" s="47">
        <f>SUM(Fedezettektbl[TARTOZÁS])</f>
        <v>18550000</v>
      </c>
    </row>
    <row r="20" spans="2:3" ht="15.75" x14ac:dyDescent="0.3">
      <c r="B20" s="3" t="s">
        <v>1</v>
      </c>
      <c r="C20" s="48">
        <f>SUM(Fedezetlenektbl[TARTOZÁS],Fedezettektbl[TARTOZÁS])</f>
        <v>22120000</v>
      </c>
    </row>
    <row r="21" spans="2:3" x14ac:dyDescent="0.25">
      <c r="C21" s="49"/>
    </row>
    <row r="22" spans="2:3" x14ac:dyDescent="0.25">
      <c r="B22" s="2"/>
      <c r="C22" s="50"/>
    </row>
    <row r="23" spans="2:3" ht="15.75" x14ac:dyDescent="0.3">
      <c r="B23" s="4" t="s">
        <v>2</v>
      </c>
      <c r="C23" s="51">
        <f>C15-C20</f>
        <v>15960000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ApprovalStatus xmlns="5fce2081-f58c-44ad-b03c-4d426a1b6afa">InProgress</ApprovalStatus>
    <MarketSpecific xmlns="5fce2081-f58c-44ad-b03c-4d426a1b6afa">false</MarketSpecific>
    <LocComments xmlns="5fce2081-f58c-44ad-b03c-4d426a1b6afa" xsi:nil="true"/>
    <ThumbnailAssetId xmlns="5fce2081-f58c-44ad-b03c-4d426a1b6afa" xsi:nil="true"/>
    <PrimaryImageGen xmlns="5fce2081-f58c-44ad-b03c-4d426a1b6afa">true</PrimaryImageGen>
    <LegacyData xmlns="5fce2081-f58c-44ad-b03c-4d426a1b6afa" xsi:nil="true"/>
    <LocRecommendedHandoff xmlns="5fce2081-f58c-44ad-b03c-4d426a1b6afa" xsi:nil="true"/>
    <BusinessGroup xmlns="5fce2081-f58c-44ad-b03c-4d426a1b6afa" xsi:nil="true"/>
    <BlockPublish xmlns="5fce2081-f58c-44ad-b03c-4d426a1b6afa">false</BlockPublish>
    <TPFriendlyName xmlns="5fce2081-f58c-44ad-b03c-4d426a1b6afa" xsi:nil="true"/>
    <NumericId xmlns="5fce2081-f58c-44ad-b03c-4d426a1b6afa" xsi:nil="true"/>
    <APEditor xmlns="5fce2081-f58c-44ad-b03c-4d426a1b6afa">
      <UserInfo>
        <DisplayName/>
        <AccountId xsi:nil="true"/>
        <AccountType/>
      </UserInfo>
    </APEditor>
    <SourceTitle xmlns="5fce2081-f58c-44ad-b03c-4d426a1b6afa" xsi:nil="true"/>
    <OpenTemplate xmlns="5fce2081-f58c-44ad-b03c-4d426a1b6afa">true</OpenTemplate>
    <UALocComments xmlns="5fce2081-f58c-44ad-b03c-4d426a1b6afa" xsi:nil="true"/>
    <ParentAssetId xmlns="5fce2081-f58c-44ad-b03c-4d426a1b6afa" xsi:nil="true"/>
    <IntlLangReviewDate xmlns="5fce2081-f58c-44ad-b03c-4d426a1b6afa" xsi:nil="true"/>
    <FeatureTagsTaxHTField0 xmlns="5fce2081-f58c-44ad-b03c-4d426a1b6afa">
      <Terms xmlns="http://schemas.microsoft.com/office/infopath/2007/PartnerControls"/>
    </FeatureTagsTaxHTField0>
    <PublishStatusLookup xmlns="5fce2081-f58c-44ad-b03c-4d426a1b6afa">
      <Value>328777</Value>
    </PublishStatusLookup>
    <Providers xmlns="5fce2081-f58c-44ad-b03c-4d426a1b6afa" xsi:nil="true"/>
    <MachineTranslated xmlns="5fce2081-f58c-44ad-b03c-4d426a1b6afa">false</MachineTranslated>
    <OriginalSourceMarket xmlns="5fce2081-f58c-44ad-b03c-4d426a1b6afa">english</OriginalSourceMarket>
    <APDescription xmlns="5fce2081-f58c-44ad-b03c-4d426a1b6afa">Ever wanted to know how much you're worth? This easy to use template will calculate that for you. Simply input your assets and liabilities and visually see the results.
</APDescription>
    <ClipArtFilename xmlns="5fce2081-f58c-44ad-b03c-4d426a1b6afa" xsi:nil="true"/>
    <ContentItem xmlns="5fce2081-f58c-44ad-b03c-4d426a1b6afa" xsi:nil="true"/>
    <TPInstallLocation xmlns="5fce2081-f58c-44ad-b03c-4d426a1b6afa" xsi:nil="true"/>
    <PublishTargets xmlns="5fce2081-f58c-44ad-b03c-4d426a1b6afa">OfficeOnlineVNext</PublishTargets>
    <TimesCloned xmlns="5fce2081-f58c-44ad-b03c-4d426a1b6afa" xsi:nil="true"/>
    <AssetStart xmlns="5fce2081-f58c-44ad-b03c-4d426a1b6afa">2011-12-14T23:39:00+00:00</AssetStart>
    <Provider xmlns="5fce2081-f58c-44ad-b03c-4d426a1b6afa" xsi:nil="true"/>
    <AcquiredFrom xmlns="5fce2081-f58c-44ad-b03c-4d426a1b6afa">Internal MS</AcquiredFrom>
    <FriendlyTitle xmlns="5fce2081-f58c-44ad-b03c-4d426a1b6afa" xsi:nil="true"/>
    <LastHandOff xmlns="5fce2081-f58c-44ad-b03c-4d426a1b6afa" xsi:nil="true"/>
    <TPClientViewer xmlns="5fce2081-f58c-44ad-b03c-4d426a1b6afa" xsi:nil="true"/>
    <UACurrentWords xmlns="5fce2081-f58c-44ad-b03c-4d426a1b6afa" xsi:nil="true"/>
    <ArtSampleDocs xmlns="5fce2081-f58c-44ad-b03c-4d426a1b6afa" xsi:nil="true"/>
    <UALocRecommendation xmlns="5fce2081-f58c-44ad-b03c-4d426a1b6afa">Localize</UALocRecommendation>
    <Manager xmlns="5fce2081-f58c-44ad-b03c-4d426a1b6afa" xsi:nil="true"/>
    <ShowIn xmlns="5fce2081-f58c-44ad-b03c-4d426a1b6afa">Show everywhere</ShowIn>
    <UANotes xmlns="5fce2081-f58c-44ad-b03c-4d426a1b6afa" xsi:nil="true"/>
    <TemplateStatus xmlns="5fce2081-f58c-44ad-b03c-4d426a1b6afa">Complete</TemplateStatus>
    <InternalTagsTaxHTField0 xmlns="5fce2081-f58c-44ad-b03c-4d426a1b6afa">
      <Terms xmlns="http://schemas.microsoft.com/office/infopath/2007/PartnerControls"/>
    </InternalTagsTaxHTField0>
    <CSXHash xmlns="5fce2081-f58c-44ad-b03c-4d426a1b6afa" xsi:nil="true"/>
    <Downloads xmlns="5fce2081-f58c-44ad-b03c-4d426a1b6afa">0</Downloads>
    <VoteCount xmlns="5fce2081-f58c-44ad-b03c-4d426a1b6afa" xsi:nil="true"/>
    <OOCacheId xmlns="5fce2081-f58c-44ad-b03c-4d426a1b6afa" xsi:nil="true"/>
    <IsDeleted xmlns="5fce2081-f58c-44ad-b03c-4d426a1b6afa">false</IsDeleted>
    <AssetExpire xmlns="5fce2081-f58c-44ad-b03c-4d426a1b6afa">2035-01-01T08:00:00+00:00</AssetExpire>
    <DSATActionTaken xmlns="5fce2081-f58c-44ad-b03c-4d426a1b6afa" xsi:nil="true"/>
    <CSXSubmissionMarket xmlns="5fce2081-f58c-44ad-b03c-4d426a1b6afa" xsi:nil="true"/>
    <TPExecutable xmlns="5fce2081-f58c-44ad-b03c-4d426a1b6afa" xsi:nil="true"/>
    <SubmitterId xmlns="5fce2081-f58c-44ad-b03c-4d426a1b6afa" xsi:nil="true"/>
    <EditorialTags xmlns="5fce2081-f58c-44ad-b03c-4d426a1b6afa" xsi:nil="true"/>
    <ApprovalLog xmlns="5fce2081-f58c-44ad-b03c-4d426a1b6afa" xsi:nil="true"/>
    <AssetType xmlns="5fce2081-f58c-44ad-b03c-4d426a1b6afa">TP</AssetType>
    <BugNumber xmlns="5fce2081-f58c-44ad-b03c-4d426a1b6afa" xsi:nil="true"/>
    <CSXSubmissionDate xmlns="5fce2081-f58c-44ad-b03c-4d426a1b6afa" xsi:nil="true"/>
    <CSXUpdate xmlns="5fce2081-f58c-44ad-b03c-4d426a1b6afa">false</CSXUpdate>
    <Milestone xmlns="5fce2081-f58c-44ad-b03c-4d426a1b6afa" xsi:nil="true"/>
    <RecommendationsModifier xmlns="5fce2081-f58c-44ad-b03c-4d426a1b6afa" xsi:nil="true"/>
    <OriginAsset xmlns="5fce2081-f58c-44ad-b03c-4d426a1b6afa" xsi:nil="true"/>
    <TPComponent xmlns="5fce2081-f58c-44ad-b03c-4d426a1b6afa" xsi:nil="true"/>
    <AssetId xmlns="5fce2081-f58c-44ad-b03c-4d426a1b6afa">TP102802355</AssetId>
    <IntlLocPriority xmlns="5fce2081-f58c-44ad-b03c-4d426a1b6afa" xsi:nil="true"/>
    <PolicheckWords xmlns="5fce2081-f58c-44ad-b03c-4d426a1b6afa" xsi:nil="true"/>
    <TPLaunchHelpLink xmlns="5fce2081-f58c-44ad-b03c-4d426a1b6afa" xsi:nil="true"/>
    <TPApplication xmlns="5fce2081-f58c-44ad-b03c-4d426a1b6afa" xsi:nil="true"/>
    <CrawlForDependencies xmlns="5fce2081-f58c-44ad-b03c-4d426a1b6afa">false</CrawlForDependencies>
    <HandoffToMSDN xmlns="5fce2081-f58c-44ad-b03c-4d426a1b6afa" xsi:nil="true"/>
    <PlannedPubDate xmlns="5fce2081-f58c-44ad-b03c-4d426a1b6afa" xsi:nil="true"/>
    <IntlLangReviewer xmlns="5fce2081-f58c-44ad-b03c-4d426a1b6afa" xsi:nil="true"/>
    <TrustLevel xmlns="5fce2081-f58c-44ad-b03c-4d426a1b6afa">1 Microsoft Managed Content</TrustLevel>
    <LocLastLocAttemptVersionLookup xmlns="5fce2081-f58c-44ad-b03c-4d426a1b6afa">712748</LocLastLocAttemptVersionLookup>
    <IsSearchable xmlns="5fce2081-f58c-44ad-b03c-4d426a1b6afa">true</IsSearchable>
    <TemplateTemplateType xmlns="5fce2081-f58c-44ad-b03c-4d426a1b6afa">Excel 2007 Default</TemplateTemplateType>
    <CampaignTagsTaxHTField0 xmlns="5fce2081-f58c-44ad-b03c-4d426a1b6afa">
      <Terms xmlns="http://schemas.microsoft.com/office/infopath/2007/PartnerControls"/>
    </CampaignTagsTaxHTField0>
    <TPNamespace xmlns="5fce2081-f58c-44ad-b03c-4d426a1b6afa" xsi:nil="true"/>
    <TaxCatchAll xmlns="5fce2081-f58c-44ad-b03c-4d426a1b6afa"/>
    <Markets xmlns="5fce2081-f58c-44ad-b03c-4d426a1b6afa"/>
    <UAProjectedTotalWords xmlns="5fce2081-f58c-44ad-b03c-4d426a1b6afa" xsi:nil="true"/>
    <IntlLangReview xmlns="5fce2081-f58c-44ad-b03c-4d426a1b6afa">false</IntlLangReview>
    <OutputCachingOn xmlns="5fce2081-f58c-44ad-b03c-4d426a1b6afa">false</OutputCachingOn>
    <APAuthor xmlns="5fce2081-f58c-44ad-b03c-4d426a1b6afa">
      <UserInfo>
        <DisplayName>REDMOND\v-aptall</DisplayName>
        <AccountId>2566</AccountId>
        <AccountType/>
      </UserInfo>
    </APAuthor>
    <LocManualTestRequired xmlns="5fce2081-f58c-44ad-b03c-4d426a1b6afa">false</LocManualTestRequired>
    <TPCommandLine xmlns="5fce2081-f58c-44ad-b03c-4d426a1b6afa" xsi:nil="true"/>
    <TPAppVersion xmlns="5fce2081-f58c-44ad-b03c-4d426a1b6afa" xsi:nil="true"/>
    <EditorialStatus xmlns="5fce2081-f58c-44ad-b03c-4d426a1b6afa">Complete</EditorialStatus>
    <LastModifiedDateTime xmlns="5fce2081-f58c-44ad-b03c-4d426a1b6afa" xsi:nil="true"/>
    <ScenarioTagsTaxHTField0 xmlns="5fce2081-f58c-44ad-b03c-4d426a1b6afa">
      <Terms xmlns="http://schemas.microsoft.com/office/infopath/2007/PartnerControls"/>
    </ScenarioTagsTaxHTField0>
    <OriginalRelease xmlns="5fce2081-f58c-44ad-b03c-4d426a1b6afa">14</OriginalRelease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106562D-3462-4CAA-9225-675F5DEED430}"/>
</file>

<file path=customXml/itemProps2.xml><?xml version="1.0" encoding="utf-8"?>
<ds:datastoreItem xmlns:ds="http://schemas.openxmlformats.org/officeDocument/2006/customXml" ds:itemID="{F68118F0-35A9-4582-87DB-DC248FAB89E4}"/>
</file>

<file path=customXml/itemProps3.xml><?xml version="1.0" encoding="utf-8"?>
<ds:datastoreItem xmlns:ds="http://schemas.openxmlformats.org/officeDocument/2006/customXml" ds:itemID="{031C7428-872F-434A-B4B2-5BCE7263B64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Összefoglaló</vt:lpstr>
      <vt:lpstr>Eszközök</vt:lpstr>
      <vt:lpstr>Kötelezettségek</vt:lpstr>
      <vt:lpstr>számítások</vt:lpstr>
      <vt:lpstr>EszközökÖsszesen</vt:lpstr>
      <vt:lpstr>KötelezettségekÖsszesen</vt:lpstr>
      <vt:lpstr>Összefoglaló!Nyomtatási_terület</vt:lpstr>
      <vt:lpstr>SajátVagyon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2011-09-13T18:49:56Z</dcterms:created>
  <dcterms:modified xsi:type="dcterms:W3CDTF">2013-04-23T08:53:02Z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0x010100ADEC13B5E4FA0F4BA72DC03E1FAE02FA04009372B5BAB9923946A28806341B445653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