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uo\Desktop\"/>
    </mc:Choice>
  </mc:AlternateContent>
  <bookViews>
    <workbookView xWindow="930" yWindow="0" windowWidth="10785" windowHeight="7500" tabRatio="713"/>
  </bookViews>
  <sheets>
    <sheet name="Podaci o prihodu" sheetId="1" r:id="rId1"/>
    <sheet name="Logaritamski" sheetId="10" r:id="rId2"/>
    <sheet name="Linearni" sheetId="8" r:id="rId3"/>
    <sheet name="Polinomski" sheetId="13" r:id="rId4"/>
    <sheet name="Kvadratni" sheetId="14" r:id="rId5"/>
    <sheet name="Eksponencijalni" sheetId="12" r:id="rId6"/>
    <sheet name="Pomični prosjek" sheetId="15" r:id="rId7"/>
  </sheets>
  <definedNames>
    <definedName name="_xlnm.Print_Titles" localSheetId="0">'Podaci o prihodu'!$3:$3</definedName>
    <definedName name="Naslov1">Podaci[[#Headers],[Razdoblje]]</definedName>
    <definedName name="Podaci_prihod">'Podaci o prihodu'!$B$3:$C$39</definedName>
    <definedName name="Prihod">'Podaci o prihodu'!$C$4:$C$39</definedName>
  </definedNames>
  <calcPr calcId="152511"/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39" i="1"/>
  <c r="B26" i="1"/>
  <c r="B25" i="1"/>
  <c r="B24" i="1"/>
  <c r="B23" i="1"/>
  <c r="B22" i="1"/>
  <c r="B21" i="1"/>
  <c r="B20" i="1"/>
  <c r="B19" i="1"/>
  <c r="B18" i="1"/>
  <c r="B17" i="1"/>
  <c r="B16" i="1"/>
  <c r="B27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<sst xmlns="http://schemas.openxmlformats.org/spreadsheetml/2006/main" count="4" uniqueCount="4">
  <si>
    <t>Početni prihod prema razdoblju</t>
  </si>
  <si>
    <t>Svi su iznosi u tisućama</t>
  </si>
  <si>
    <t>Razdoblje</t>
  </si>
  <si>
    <t>Prihod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</si>
</sst>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[$-41A]d\-mmm;@"/>
    <numFmt numFmtId="170" formatCode="[$-41A]mmm\-yy;@"/>
  </numFmts>
  <fonts count="22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</font>
    <font>
      <b/>
      <sz val="11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70" fontId="7" fillId="0" borderId="3">
      <alignment horizontal="center"/>
    </xf>
    <xf numFmtId="3" fontId="7" fillId="0" borderId="4">
      <alignment horizontal="right" indent="1"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2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wrapText="1"/>
    </xf>
    <xf numFmtId="0" fontId="0" fillId="0" borderId="0" xfId="0" applyFont="1" applyAlignment="1"/>
    <xf numFmtId="0" fontId="0" fillId="4" borderId="0" xfId="0" applyFill="1" applyAlignment="1">
      <alignment horizontal="center" vertical="center" wrapText="1"/>
    </xf>
    <xf numFmtId="170" fontId="7" fillId="0" borderId="3" xfId="8">
      <alignment horizontal="center"/>
    </xf>
    <xf numFmtId="3" fontId="7" fillId="0" borderId="4" xfId="9">
      <alignment horizontal="right" indent="1"/>
    </xf>
    <xf numFmtId="0" fontId="6" fillId="0" borderId="0" xfId="0" applyNumberFormat="1" applyFont="1" applyBorder="1" applyAlignment="1"/>
    <xf numFmtId="168" fontId="7" fillId="0" borderId="3" xfId="8" applyNumberFormat="1">
      <alignment horizontal="center"/>
    </xf>
    <xf numFmtId="0" fontId="0" fillId="0" borderId="0" xfId="0" applyAlignment="1">
      <alignment vertical="center" wrapText="1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atum" xfId="8"/>
    <cellStyle name="Dobro" xfId="15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9" builtinId="21" customBuiltin="1"/>
    <cellStyle name="Izračun" xfId="6" builtinId="22" customBuiltin="1"/>
    <cellStyle name="Loše" xfId="16" builtinId="27" customBuiltin="1"/>
    <cellStyle name="Naslov" xfId="10" builtinId="15" customBuiltin="1"/>
    <cellStyle name="Naslov 1" xfId="11" builtinId="16" customBuiltin="1"/>
    <cellStyle name="Naslov 2" xfId="12" builtinId="17" customBuiltin="1"/>
    <cellStyle name="Naslov 3" xfId="13" builtinId="18" customBuiltin="1"/>
    <cellStyle name="Naslov 4" xfId="14" builtinId="19" customBuiltin="1"/>
    <cellStyle name="Neutralno" xfId="17" builtinId="28" customBuiltin="1"/>
    <cellStyle name="Normalno" xfId="0" builtinId="0" customBuiltin="1"/>
    <cellStyle name="Postotak" xfId="5" builtinId="5" customBuiltin="1"/>
    <cellStyle name="Povezana ćelija" xfId="20" builtinId="24" customBuiltin="1"/>
    <cellStyle name="Prihod" xfId="9"/>
    <cellStyle name="Provjera ćelije" xfId="7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8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2">
    <dxf>
      <font>
        <strike val="0"/>
        <outline val="0"/>
        <shadow val="0"/>
        <u val="none"/>
        <vertAlign val="baseline"/>
        <sz val="11"/>
        <name val="Arial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7458"/>
      <rgbColor rgb="0000FF00"/>
      <rgbColor rgb="00CFD3E1"/>
      <rgbColor rgb="00FFFF00"/>
      <rgbColor rgb="00CBB683"/>
      <rgbColor rgb="0000FFFF"/>
      <rgbColor rgb="00800000"/>
      <rgbColor rgb="00008000"/>
      <rgbColor rgb="006664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1EBDB"/>
      <rgbColor rgb="00CC99FF"/>
      <rgbColor rgb="00E3CFB5"/>
      <rgbColor rgb="003366FF"/>
      <rgbColor rgb="0033CCCC"/>
      <rgbColor rgb="0099CC00"/>
      <rgbColor rgb="00E9DACB"/>
      <rgbColor rgb="00E5B429"/>
      <rgbColor rgb="00FF6600"/>
      <rgbColor rgb="00ECECF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Predviđanje prihoda: Crta trenda logaritamskog rasta</a:t>
            </a:r>
          </a:p>
        </c:rich>
      </c:tx>
      <c:layout>
        <c:manualLayout>
          <c:xMode val="edge"/>
          <c:yMode val="edge"/>
          <c:x val="0.19103865894736272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830558638549756E-2"/>
          <c:y val="0.13485589994562261"/>
          <c:w val="0.86069101311560048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'Podaci o prihodu'!$C$3</c:f>
              <c:strCache>
                <c:ptCount val="1"/>
                <c:pt idx="0">
                  <c:v>Prihod</c:v>
                </c:pt>
              </c:strCache>
            </c:strRef>
          </c:tx>
          <c:trendline>
            <c:trendlineType val="log"/>
            <c:forward val="12"/>
            <c:dispRSqr val="0"/>
            <c:dispEq val="0"/>
          </c:trendline>
          <c:cat>
            <c:numRef>
              <c:f>'Podaci o prihodu'!$B$4:$B$39</c:f>
              <c:numCache>
                <c:formatCode>[$-41A]mmm\-yy;@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 formatCode="[$-41A]d\-mmm;@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'Podaci o prihodu'!$C$4:$C$39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34-4C9C-9201-BB0534E3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80944"/>
        <c:axId val="83381488"/>
      </c:lineChart>
      <c:dateAx>
        <c:axId val="8338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Razdoblje</a:t>
                </a:r>
              </a:p>
            </c:rich>
          </c:tx>
          <c:layout>
            <c:manualLayout>
              <c:xMode val="edge"/>
              <c:yMode val="edge"/>
              <c:x val="0.47244749985321488"/>
              <c:y val="0.94453501699554976"/>
            </c:manualLayout>
          </c:layout>
          <c:overlay val="0"/>
        </c:title>
        <c:numFmt formatCode="[$-41A]d\-mmm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r-Latn-RS"/>
          </a:p>
        </c:txPr>
        <c:crossAx val="8338148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3381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Prihod (u tisućama)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35725938009789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3380944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en-US">
                <a:latin typeface="+mj-lt"/>
              </a:rPr>
              <a:t>Predviđanje prihoda: Crta trenda linearnog rasta</a:t>
            </a:r>
          </a:p>
        </c:rich>
      </c:tx>
      <c:layout>
        <c:manualLayout>
          <c:xMode val="edge"/>
          <c:yMode val="edge"/>
          <c:x val="0.24225987780482972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90011098779134E-2"/>
          <c:y val="0.12669478286697933"/>
          <c:w val="0.86123796245469464"/>
          <c:h val="0.7101676272226678"/>
        </c:manualLayout>
      </c:layout>
      <c:lineChart>
        <c:grouping val="standard"/>
        <c:varyColors val="0"/>
        <c:ser>
          <c:idx val="0"/>
          <c:order val="0"/>
          <c:tx>
            <c:strRef>
              <c:f>'Podaci o prihodu'!$C$3</c:f>
              <c:strCache>
                <c:ptCount val="1"/>
                <c:pt idx="0">
                  <c:v>Prihod</c:v>
                </c:pt>
              </c:strCache>
            </c:strRef>
          </c:tx>
          <c:trendline>
            <c:trendlineType val="linear"/>
            <c:forward val="12"/>
            <c:dispRSqr val="0"/>
            <c:dispEq val="0"/>
          </c:trendline>
          <c:cat>
            <c:numRef>
              <c:f>'Podaci o prihodu'!$B$4:$B$39</c:f>
              <c:numCache>
                <c:formatCode>[$-41A]mmm\-yy;@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 formatCode="[$-41A]d\-mmm;@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'Podaci o prihodu'!$C$4:$C$39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7C-49D6-9F73-3CC99CBDB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403728"/>
        <c:axId val="2078399376"/>
      </c:lineChart>
      <c:dateAx>
        <c:axId val="207840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Razdoblje</a:t>
                </a:r>
              </a:p>
            </c:rich>
          </c:tx>
          <c:layout>
            <c:manualLayout>
              <c:xMode val="edge"/>
              <c:yMode val="edge"/>
              <c:x val="0.47612854462780418"/>
              <c:y val="0.94561013210391298"/>
            </c:manualLayout>
          </c:layout>
          <c:overlay val="0"/>
        </c:title>
        <c:numFmt formatCode="[$-41A]d\-mmm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/>
            </a:pPr>
            <a:endParaRPr lang="sr-Latn-RS"/>
          </a:p>
        </c:txPr>
        <c:crossAx val="207839937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078399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latin typeface="+mj-lt"/>
                  </a:defRPr>
                </a:pPr>
                <a:r>
                  <a:rPr lang="en-US" sz="1100">
                    <a:latin typeface="+mj-lt"/>
                  </a:rPr>
                  <a:t>Prihod (u tisućama)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50734094616639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sr-Latn-RS"/>
          </a:p>
        </c:txPr>
        <c:crossAx val="2078403728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Predviđanje prihoda: Crta trenda polinomskog rasta</a:t>
            </a:r>
          </a:p>
        </c:rich>
      </c:tx>
      <c:layout>
        <c:manualLayout>
          <c:xMode val="edge"/>
          <c:yMode val="edge"/>
          <c:x val="0.19961468622006528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587677039571332"/>
          <c:h val="0.70372509676509531"/>
        </c:manualLayout>
      </c:layout>
      <c:lineChart>
        <c:grouping val="standard"/>
        <c:varyColors val="0"/>
        <c:ser>
          <c:idx val="0"/>
          <c:order val="0"/>
          <c:tx>
            <c:strRef>
              <c:f>'Podaci o prihodu'!$C$3</c:f>
              <c:strCache>
                <c:ptCount val="1"/>
                <c:pt idx="0">
                  <c:v>Prihod</c:v>
                </c:pt>
              </c:strCache>
            </c:strRef>
          </c:tx>
          <c:trendline>
            <c:trendlineType val="poly"/>
            <c:order val="2"/>
            <c:forward val="12"/>
            <c:dispRSqr val="0"/>
            <c:dispEq val="0"/>
          </c:trendline>
          <c:cat>
            <c:numRef>
              <c:f>'Podaci o prihodu'!$B$4:$B$39</c:f>
              <c:numCache>
                <c:formatCode>[$-41A]mmm\-yy;@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 formatCode="[$-41A]d\-mmm;@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'Podaci o prihodu'!$C$4:$C$39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75-4C8E-9EE6-A556C6F1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83664"/>
        <c:axId val="83383120"/>
      </c:lineChart>
      <c:dateAx>
        <c:axId val="8338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Razdoblje</a:t>
                </a:r>
              </a:p>
            </c:rich>
          </c:tx>
          <c:layout>
            <c:manualLayout>
              <c:xMode val="edge"/>
              <c:yMode val="edge"/>
              <c:x val="0.47239692083218038"/>
              <c:y val="0.94671827015363297"/>
            </c:manualLayout>
          </c:layout>
          <c:overlay val="0"/>
        </c:title>
        <c:numFmt formatCode="[$-41A]d\-mmm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r-Latn-RS"/>
          </a:p>
        </c:txPr>
        <c:crossAx val="833831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338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Prihod (u tisućama)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3383664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Predviđanje prihoda: Crta trenda kvadratnog rasta</a:t>
            </a:r>
          </a:p>
        </c:rich>
      </c:tx>
      <c:layout>
        <c:manualLayout>
          <c:xMode val="edge"/>
          <c:yMode val="edge"/>
          <c:x val="0.21219443743265287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513616708454577"/>
          <c:h val="0.69659299238612393"/>
        </c:manualLayout>
      </c:layout>
      <c:lineChart>
        <c:grouping val="standard"/>
        <c:varyColors val="0"/>
        <c:ser>
          <c:idx val="0"/>
          <c:order val="0"/>
          <c:tx>
            <c:strRef>
              <c:f>'Podaci o prihodu'!$C$3</c:f>
              <c:strCache>
                <c:ptCount val="1"/>
                <c:pt idx="0">
                  <c:v>Prihod</c:v>
                </c:pt>
              </c:strCache>
            </c:strRef>
          </c:tx>
          <c:trendline>
            <c:trendlineType val="power"/>
            <c:forward val="12"/>
            <c:dispRSqr val="0"/>
            <c:dispEq val="0"/>
          </c:trendline>
          <c:cat>
            <c:numRef>
              <c:f>'Podaci o prihodu'!$B$4:$B$39</c:f>
              <c:numCache>
                <c:formatCode>[$-41A]mmm\-yy;@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 formatCode="[$-41A]d\-mmm;@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'Podaci o prihodu'!$C$4:$C$39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C-476D-8751-A9C44D9A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7136"/>
        <c:axId val="83377680"/>
      </c:lineChart>
      <c:dateAx>
        <c:axId val="8337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Razdoblje</a:t>
                </a:r>
              </a:p>
            </c:rich>
          </c:tx>
          <c:layout>
            <c:manualLayout>
              <c:xMode val="edge"/>
              <c:yMode val="edge"/>
              <c:x val="0.46802095358420986"/>
              <c:y val="0.9482351237785418"/>
            </c:manualLayout>
          </c:layout>
          <c:overlay val="0"/>
        </c:title>
        <c:numFmt formatCode="[$-41A]d\-mmm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r-Latn-RS"/>
          </a:p>
        </c:txPr>
        <c:crossAx val="8337768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3377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Prihod (u tisućama)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3377136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Predviđanje prihoda: Eksponencijalna crta trenda</a:t>
            </a:r>
          </a:p>
        </c:rich>
      </c:tx>
      <c:layout>
        <c:manualLayout>
          <c:xMode val="edge"/>
          <c:yMode val="edge"/>
          <c:x val="0.21310001709972395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3050570962479607"/>
          <c:w val="0.8666090166142123"/>
          <c:h val="0.70528184536318095"/>
        </c:manualLayout>
      </c:layout>
      <c:lineChart>
        <c:grouping val="standard"/>
        <c:varyColors val="0"/>
        <c:ser>
          <c:idx val="0"/>
          <c:order val="0"/>
          <c:tx>
            <c:strRef>
              <c:f>'Podaci o prihodu'!$C$3</c:f>
              <c:strCache>
                <c:ptCount val="1"/>
                <c:pt idx="0">
                  <c:v>Prihod</c:v>
                </c:pt>
              </c:strCache>
            </c:strRef>
          </c:tx>
          <c:trendline>
            <c:trendlineType val="exp"/>
            <c:forward val="12"/>
            <c:dispRSqr val="0"/>
            <c:dispEq val="0"/>
          </c:trendline>
          <c:cat>
            <c:numRef>
              <c:f>'Podaci o prihodu'!$B$4:$B$39</c:f>
              <c:numCache>
                <c:formatCode>[$-41A]mmm\-yy;@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 formatCode="[$-41A]d\-mmm;@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'Podaci o prihodu'!$C$4:$C$39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7D-4BBF-B942-5915DAA9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84752"/>
        <c:axId val="83376592"/>
      </c:lineChart>
      <c:dateAx>
        <c:axId val="8338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Razdoblje</a:t>
                </a:r>
              </a:p>
            </c:rich>
          </c:tx>
          <c:layout>
            <c:manualLayout>
              <c:xMode val="edge"/>
              <c:yMode val="edge"/>
              <c:x val="0.46948849810390897"/>
              <c:y val="0.94453501699554976"/>
            </c:manualLayout>
          </c:layout>
          <c:overlay val="0"/>
        </c:title>
        <c:numFmt formatCode="[$-41A]d\-mmm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r-Latn-RS"/>
          </a:p>
        </c:txPr>
        <c:crossAx val="833765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3376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Prihod (u tisućama)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3384752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Crta trenda kretanja prihoda: Pomični prosjek</a:t>
            </a:r>
          </a:p>
        </c:rich>
      </c:tx>
      <c:layout>
        <c:manualLayout>
          <c:xMode val="edge"/>
          <c:yMode val="edge"/>
          <c:x val="0.22927831022156356"/>
          <c:y val="1.9575781840829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3050570962479607"/>
          <c:w val="0.88864565790957462"/>
          <c:h val="0.70310764761219158"/>
        </c:manualLayout>
      </c:layout>
      <c:lineChart>
        <c:grouping val="standard"/>
        <c:varyColors val="0"/>
        <c:ser>
          <c:idx val="0"/>
          <c:order val="0"/>
          <c:tx>
            <c:strRef>
              <c:f>'Podaci o prihodu'!$C$3</c:f>
              <c:strCache>
                <c:ptCount val="1"/>
                <c:pt idx="0">
                  <c:v>Prihod</c:v>
                </c:pt>
              </c:strCache>
            </c:strRef>
          </c:tx>
          <c:trendline>
            <c:trendlineType val="movingAvg"/>
            <c:period val="6"/>
            <c:dispRSqr val="0"/>
            <c:dispEq val="0"/>
          </c:trendline>
          <c:cat>
            <c:numRef>
              <c:f>'Podaci o prihodu'!$B$4:$B$39</c:f>
              <c:numCache>
                <c:formatCode>[$-41A]mmm\-yy;@</c:formatCode>
                <c:ptCount val="3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 formatCode="[$-41A]d\-mmm;@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</c:numCache>
            </c:numRef>
          </c:cat>
          <c:val>
            <c:numRef>
              <c:f>'Podaci o prihodu'!$C$4:$C$39</c:f>
              <c:numCache>
                <c:formatCode>#,##0</c:formatCode>
                <c:ptCount val="36"/>
                <c:pt idx="0">
                  <c:v>41</c:v>
                </c:pt>
                <c:pt idx="1">
                  <c:v>40</c:v>
                </c:pt>
                <c:pt idx="2">
                  <c:v>38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38</c:v>
                </c:pt>
                <c:pt idx="7">
                  <c:v>37</c:v>
                </c:pt>
                <c:pt idx="8">
                  <c:v>38</c:v>
                </c:pt>
                <c:pt idx="9">
                  <c:v>44</c:v>
                </c:pt>
                <c:pt idx="10">
                  <c:v>45</c:v>
                </c:pt>
                <c:pt idx="11">
                  <c:v>42</c:v>
                </c:pt>
                <c:pt idx="12">
                  <c:v>37</c:v>
                </c:pt>
                <c:pt idx="13">
                  <c:v>39</c:v>
                </c:pt>
                <c:pt idx="14">
                  <c:v>38</c:v>
                </c:pt>
                <c:pt idx="15">
                  <c:v>43</c:v>
                </c:pt>
                <c:pt idx="16">
                  <c:v>42</c:v>
                </c:pt>
                <c:pt idx="17">
                  <c:v>39</c:v>
                </c:pt>
                <c:pt idx="18">
                  <c:v>40</c:v>
                </c:pt>
                <c:pt idx="19">
                  <c:v>43</c:v>
                </c:pt>
                <c:pt idx="20">
                  <c:v>46</c:v>
                </c:pt>
                <c:pt idx="21">
                  <c:v>48</c:v>
                </c:pt>
                <c:pt idx="22">
                  <c:v>46</c:v>
                </c:pt>
                <c:pt idx="23">
                  <c:v>48</c:v>
                </c:pt>
                <c:pt idx="24">
                  <c:v>41</c:v>
                </c:pt>
                <c:pt idx="25">
                  <c:v>40</c:v>
                </c:pt>
                <c:pt idx="26">
                  <c:v>41</c:v>
                </c:pt>
                <c:pt idx="27">
                  <c:v>40</c:v>
                </c:pt>
                <c:pt idx="28">
                  <c:v>43</c:v>
                </c:pt>
                <c:pt idx="29">
                  <c:v>47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57</c:v>
                </c:pt>
                <c:pt idx="34">
                  <c:v>56</c:v>
                </c:pt>
                <c:pt idx="35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A9-4612-817D-30B6842E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80400"/>
        <c:axId val="83386384"/>
      </c:lineChart>
      <c:dateAx>
        <c:axId val="8338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Razdoblje</a:t>
                </a:r>
              </a:p>
            </c:rich>
          </c:tx>
          <c:layout>
            <c:manualLayout>
              <c:xMode val="edge"/>
              <c:yMode val="edge"/>
              <c:x val="0.47096497007913346"/>
              <c:y val="0.94670921474653902"/>
            </c:manualLayout>
          </c:layout>
          <c:overlay val="0"/>
        </c:title>
        <c:numFmt formatCode="[$-41A]d\-mmm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r-Latn-RS"/>
          </a:p>
        </c:txPr>
        <c:crossAx val="8338638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83386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Prihod (u tisućama)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719412724306688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83380400"/>
        <c:crosses val="autoZero"/>
        <c:crossBetween val="between"/>
      </c:valAx>
      <c:spPr>
        <a:gradFill>
          <a:gsLst>
            <a:gs pos="0">
              <a:schemeClr val="accent1">
                <a:lumMod val="20000"/>
                <a:lumOff val="80000"/>
              </a:schemeClr>
            </a:gs>
            <a:gs pos="100000">
              <a:srgbClr val="FFFFFF"/>
            </a:gs>
          </a:gsLst>
          <a:lin ang="18900000" scaled="1"/>
        </a:gra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r-Latn-R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6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75" right="0.75" top="1" bottom="1" header="0.5" footer="0.5"/>
  <pageSetup paperSize="9" orientation="landscape" r:id="rId1"/>
  <headerFooter differentFirst="1" alignWithMargins="0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theme="8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theme="9" tint="0.39997558519241921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theme="2" tint="-0.499984740745262"/>
  </sheetPr>
  <sheetViews>
    <sheetView workbookViewId="0"/>
  </sheetViews>
  <pageMargins left="0.75" right="0.75" top="1" bottom="1" header="0.5" footer="0.5"/>
  <pageSetup paperSize="9" orientation="landscape" horizontalDpi="4294967293" r:id="rId1"/>
  <headerFooter differentFirst="1" alignWithMargins="0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on 1" descr="Crta trenda logaritamskog predviđenog rasta prihoda koji prikazuje prihode u odnosu na razdoblj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on 1" descr="Crta trenda linearnog predviđenog rasta prihoda koji prikazuje prihode u odnosu na razdoblj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on 1" descr="Crta trenda polinomskog predviđenog rasta prihoda koji prikazuje prihode u odnosu na razdoblj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on 1" descr="Crta trenda kvadratnog predviđenog rasta prihoda koji prikazuje prihode u odnosu na razdoblj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on 1" descr="Crta trenda eksponencijalnog predviđenog rasta prihoda koji prikazuje prihode u odnosu na razdoblj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ikon 1" descr="Pomični prosjek predviđenog rasta prihoda koji prikazuje prihode u odnosu na razdoblj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Podaci" displayName="Podaci" ref="B3:C39" totalsRowShown="0" headerRowDxfId="1" dataDxfId="0">
  <autoFilter ref="B3:C39"/>
  <tableColumns count="2">
    <tableColumn id="1" name="Razdoblje" dataCellStyle="Datum"/>
    <tableColumn id="2" name="Prihod" dataCellStyle="Prihod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U ovu tablicu unesite podatke o razdoblju i prihod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B1:C3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2"/>
  <cols>
    <col min="1" max="1" width="2.625" customWidth="1"/>
    <col min="2" max="2" width="17.5" customWidth="1"/>
    <col min="3" max="3" width="16.375" customWidth="1"/>
    <col min="4" max="4" width="2.625" customWidth="1"/>
  </cols>
  <sheetData>
    <row r="1" spans="2:3" ht="38.25" customHeight="1" x14ac:dyDescent="0.25">
      <c r="B1" s="5" t="s">
        <v>0</v>
      </c>
      <c r="C1" s="1"/>
    </row>
    <row r="2" spans="2:3" ht="30" customHeight="1" x14ac:dyDescent="0.2">
      <c r="B2" s="7" t="s">
        <v>1</v>
      </c>
      <c r="C2" s="7"/>
    </row>
    <row r="3" spans="2:3" ht="30" customHeight="1" x14ac:dyDescent="0.2">
      <c r="B3" s="2" t="s">
        <v>2</v>
      </c>
      <c r="C3" s="2" t="s">
        <v>3</v>
      </c>
    </row>
    <row r="4" spans="2:3" ht="30" customHeight="1" x14ac:dyDescent="0.2">
      <c r="B4" s="3">
        <f ca="1">DATE(YEAR(TODAY()-600),1,1)</f>
        <v>42370</v>
      </c>
      <c r="C4" s="4">
        <v>41</v>
      </c>
    </row>
    <row r="5" spans="2:3" ht="30" customHeight="1" x14ac:dyDescent="0.2">
      <c r="B5" s="3">
        <f ca="1">DATE(YEAR(TODAY()-600),2,1)</f>
        <v>42401</v>
      </c>
      <c r="C5" s="4">
        <v>40</v>
      </c>
    </row>
    <row r="6" spans="2:3" ht="30" customHeight="1" x14ac:dyDescent="0.2">
      <c r="B6" s="3">
        <f ca="1">DATE(YEAR(TODAY()-600),3,1)</f>
        <v>42430</v>
      </c>
      <c r="C6" s="4">
        <v>38</v>
      </c>
    </row>
    <row r="7" spans="2:3" ht="30" customHeight="1" x14ac:dyDescent="0.2">
      <c r="B7" s="3">
        <f ca="1">DATE(YEAR(TODAY()-600),4,1)</f>
        <v>42461</v>
      </c>
      <c r="C7" s="4">
        <v>37</v>
      </c>
    </row>
    <row r="8" spans="2:3" ht="30" customHeight="1" x14ac:dyDescent="0.2">
      <c r="B8" s="3">
        <f ca="1">DATE(YEAR(TODAY()-600),5,1)</f>
        <v>42491</v>
      </c>
      <c r="C8" s="4">
        <v>37</v>
      </c>
    </row>
    <row r="9" spans="2:3" ht="30" customHeight="1" x14ac:dyDescent="0.2">
      <c r="B9" s="3">
        <f ca="1">DATE(YEAR(TODAY()-600),6,1)</f>
        <v>42522</v>
      </c>
      <c r="C9" s="4">
        <v>36</v>
      </c>
    </row>
    <row r="10" spans="2:3" ht="30" customHeight="1" x14ac:dyDescent="0.2">
      <c r="B10" s="3">
        <f ca="1">DATE(YEAR(TODAY()-600),7,1)</f>
        <v>42552</v>
      </c>
      <c r="C10" s="4">
        <v>38</v>
      </c>
    </row>
    <row r="11" spans="2:3" ht="30" customHeight="1" x14ac:dyDescent="0.2">
      <c r="B11" s="3">
        <f ca="1">DATE(YEAR(TODAY()-600),8,1)</f>
        <v>42583</v>
      </c>
      <c r="C11" s="4">
        <v>37</v>
      </c>
    </row>
    <row r="12" spans="2:3" ht="30" customHeight="1" x14ac:dyDescent="0.2">
      <c r="B12" s="3">
        <f ca="1">DATE(YEAR(TODAY()-600),9,1)</f>
        <v>42614</v>
      </c>
      <c r="C12" s="4">
        <v>38</v>
      </c>
    </row>
    <row r="13" spans="2:3" ht="30" customHeight="1" x14ac:dyDescent="0.2">
      <c r="B13" s="3">
        <f ca="1">DATE(YEAR(TODAY()-600),10,1)</f>
        <v>42644</v>
      </c>
      <c r="C13" s="4">
        <v>44</v>
      </c>
    </row>
    <row r="14" spans="2:3" ht="30" customHeight="1" x14ac:dyDescent="0.2">
      <c r="B14" s="3">
        <f ca="1">DATE(YEAR(TODAY()-600),11,1)</f>
        <v>42675</v>
      </c>
      <c r="C14" s="4">
        <v>45</v>
      </c>
    </row>
    <row r="15" spans="2:3" ht="30" customHeight="1" x14ac:dyDescent="0.2">
      <c r="B15" s="3">
        <f ca="1">DATE(YEAR(TODAY()-600),12,1)</f>
        <v>42705</v>
      </c>
      <c r="C15" s="4">
        <v>42</v>
      </c>
    </row>
    <row r="16" spans="2:3" ht="30" customHeight="1" x14ac:dyDescent="0.2">
      <c r="B16" s="3">
        <f ca="1">DATE(YEAR(TODAY()-300),1,1)</f>
        <v>42736</v>
      </c>
      <c r="C16" s="4">
        <v>37</v>
      </c>
    </row>
    <row r="17" spans="2:3" ht="30" customHeight="1" x14ac:dyDescent="0.2">
      <c r="B17" s="3">
        <f ca="1">DATE(YEAR(TODAY()-300),2,1)</f>
        <v>42767</v>
      </c>
      <c r="C17" s="4">
        <v>39</v>
      </c>
    </row>
    <row r="18" spans="2:3" ht="30" customHeight="1" x14ac:dyDescent="0.2">
      <c r="B18" s="3">
        <f ca="1">DATE(YEAR(TODAY()-300),3,1)</f>
        <v>42795</v>
      </c>
      <c r="C18" s="4">
        <v>38</v>
      </c>
    </row>
    <row r="19" spans="2:3" ht="30" customHeight="1" x14ac:dyDescent="0.2">
      <c r="B19" s="3">
        <f ca="1">DATE(YEAR(TODAY()-300),4,1)</f>
        <v>42826</v>
      </c>
      <c r="C19" s="4">
        <v>43</v>
      </c>
    </row>
    <row r="20" spans="2:3" ht="30" customHeight="1" x14ac:dyDescent="0.2">
      <c r="B20" s="3">
        <f ca="1">DATE(YEAR(TODAY()-300),5,1)</f>
        <v>42856</v>
      </c>
      <c r="C20" s="4">
        <v>42</v>
      </c>
    </row>
    <row r="21" spans="2:3" ht="30" customHeight="1" x14ac:dyDescent="0.2">
      <c r="B21" s="3">
        <f ca="1">DATE(YEAR(TODAY()-300),6,1)</f>
        <v>42887</v>
      </c>
      <c r="C21" s="4">
        <v>39</v>
      </c>
    </row>
    <row r="22" spans="2:3" ht="30" customHeight="1" x14ac:dyDescent="0.2">
      <c r="B22" s="3">
        <f ca="1">DATE(YEAR(TODAY()-300),7,1)</f>
        <v>42917</v>
      </c>
      <c r="C22" s="4">
        <v>40</v>
      </c>
    </row>
    <row r="23" spans="2:3" ht="30" customHeight="1" x14ac:dyDescent="0.2">
      <c r="B23" s="3">
        <f ca="1">DATE(YEAR(TODAY()-300),8,1)</f>
        <v>42948</v>
      </c>
      <c r="C23" s="4">
        <v>43</v>
      </c>
    </row>
    <row r="24" spans="2:3" ht="30" customHeight="1" x14ac:dyDescent="0.2">
      <c r="B24" s="3">
        <f ca="1">DATE(YEAR(TODAY()-300),9,1)</f>
        <v>42979</v>
      </c>
      <c r="C24" s="4">
        <v>46</v>
      </c>
    </row>
    <row r="25" spans="2:3" ht="30" customHeight="1" x14ac:dyDescent="0.2">
      <c r="B25" s="3">
        <f ca="1">DATE(YEAR(TODAY()-300),10,1)</f>
        <v>43009</v>
      </c>
      <c r="C25" s="4">
        <v>48</v>
      </c>
    </row>
    <row r="26" spans="2:3" ht="30" customHeight="1" x14ac:dyDescent="0.2">
      <c r="B26" s="3">
        <f ca="1">DATE(YEAR(TODAY()-300),11,1)</f>
        <v>43040</v>
      </c>
      <c r="C26" s="4">
        <v>46</v>
      </c>
    </row>
    <row r="27" spans="2:3" ht="30" customHeight="1" x14ac:dyDescent="0.2">
      <c r="B27" s="3">
        <f t="shared" ref="B27" ca="1" si="0">DATE(YEAR(TODAY()-300),12,1)</f>
        <v>43070</v>
      </c>
      <c r="C27" s="4">
        <v>48</v>
      </c>
    </row>
    <row r="28" spans="2:3" ht="30" customHeight="1" x14ac:dyDescent="0.2">
      <c r="B28" s="3">
        <f ca="1">DATE(YEAR(TODAY()-1),1,1)</f>
        <v>43101</v>
      </c>
      <c r="C28" s="4">
        <v>41</v>
      </c>
    </row>
    <row r="29" spans="2:3" ht="30" customHeight="1" x14ac:dyDescent="0.2">
      <c r="B29" s="3">
        <f ca="1">DATE(YEAR(TODAY()-1),2,1)</f>
        <v>43132</v>
      </c>
      <c r="C29" s="4">
        <v>40</v>
      </c>
    </row>
    <row r="30" spans="2:3" ht="30" customHeight="1" x14ac:dyDescent="0.2">
      <c r="B30" s="6">
        <f ca="1">DATE(YEAR(TODAY()-1),3,1)</f>
        <v>43160</v>
      </c>
      <c r="C30" s="4">
        <v>41</v>
      </c>
    </row>
    <row r="31" spans="2:3" ht="30" customHeight="1" x14ac:dyDescent="0.2">
      <c r="B31" s="3">
        <f ca="1">DATE(YEAR(TODAY()-1),4,1)</f>
        <v>43191</v>
      </c>
      <c r="C31" s="4">
        <v>40</v>
      </c>
    </row>
    <row r="32" spans="2:3" ht="30" customHeight="1" x14ac:dyDescent="0.2">
      <c r="B32" s="3">
        <f ca="1">DATE(YEAR(TODAY()-1),5,1)</f>
        <v>43221</v>
      </c>
      <c r="C32" s="4">
        <v>43</v>
      </c>
    </row>
    <row r="33" spans="2:3" ht="30" customHeight="1" x14ac:dyDescent="0.2">
      <c r="B33" s="3">
        <f ca="1">DATE(YEAR(TODAY()-1),6,1)</f>
        <v>43252</v>
      </c>
      <c r="C33" s="4">
        <v>47</v>
      </c>
    </row>
    <row r="34" spans="2:3" ht="30" customHeight="1" x14ac:dyDescent="0.2">
      <c r="B34" s="3">
        <f ca="1">DATE(YEAR(TODAY()-1),7,1)</f>
        <v>43282</v>
      </c>
      <c r="C34" s="4">
        <v>49</v>
      </c>
    </row>
    <row r="35" spans="2:3" ht="30" customHeight="1" x14ac:dyDescent="0.2">
      <c r="B35" s="3">
        <f ca="1">DATE(YEAR(TODAY()-1),8,1)</f>
        <v>43313</v>
      </c>
      <c r="C35" s="4">
        <v>50</v>
      </c>
    </row>
    <row r="36" spans="2:3" ht="30" customHeight="1" x14ac:dyDescent="0.2">
      <c r="B36" s="3">
        <f ca="1">DATE(YEAR(TODAY()-1),9,1)</f>
        <v>43344</v>
      </c>
      <c r="C36" s="4">
        <v>52</v>
      </c>
    </row>
    <row r="37" spans="2:3" ht="30" customHeight="1" x14ac:dyDescent="0.2">
      <c r="B37" s="3">
        <f ca="1">DATE(YEAR(TODAY()-1),10,1)</f>
        <v>43374</v>
      </c>
      <c r="C37" s="4">
        <v>57</v>
      </c>
    </row>
    <row r="38" spans="2:3" ht="30" customHeight="1" x14ac:dyDescent="0.2">
      <c r="B38" s="3">
        <f ca="1">DATE(YEAR(TODAY()-1),11,1)</f>
        <v>43405</v>
      </c>
      <c r="C38" s="4">
        <v>56</v>
      </c>
    </row>
    <row r="39" spans="2:3" ht="30" customHeight="1" x14ac:dyDescent="0.2">
      <c r="B39" s="3">
        <f t="shared" ref="B39" ca="1" si="1">DATE(YEAR(TODAY()-1),12,1)</f>
        <v>43435</v>
      </c>
      <c r="C39" s="4">
        <v>62</v>
      </c>
    </row>
  </sheetData>
  <mergeCells count="1">
    <mergeCell ref="B2:C2"/>
  </mergeCells>
  <phoneticPr fontId="2" type="noConversion"/>
  <dataValidations count="5">
    <dataValidation type="decimal" allowBlank="1" showErrorMessage="1" error="Unesite valjani broj između (10 000 000) i 10 000 000." sqref="C4:C39">
      <formula1>-10000000</formula1>
      <formula2>10000000</formula2>
    </dataValidation>
    <dataValidation allowBlank="1" showInputMessage="1" showErrorMessage="1" prompt="U ovoj radnoj knjizi stvorite grafikon trenda kretanja prihoda. Na ovom radnom listu u tablicu Podaci unesite pojedinosti o prihodu. Na drugim se radnim listovima automatski ažuriraju grafikoni s prihodima" sqref="A1"/>
    <dataValidation allowBlank="1" showInputMessage="1" showErrorMessage="1" prompt="U ovoj se ćeliji nalazi naslov ovog radnog lista. U tablicu počevši od ćelije B3 unesite pojedinosti o prihodima" sqref="B1"/>
    <dataValidation allowBlank="1" showInputMessage="1" showErrorMessage="1" prompt="U ovaj stupac pod ovo zaglavlje unesite razdoblje Određene unose potražite pomoću filtra zaglavlja" sqref="B3"/>
    <dataValidation allowBlank="1" showInputMessage="1" showErrorMessage="1" prompt="U ovaj stupac pod ovo zaglavlje unesite iznos prihoda" sqref="C3"/>
  </dataValidations>
  <printOptions horizontalCentered="1"/>
  <pageMargins left="0.75" right="0.75" top="1" bottom="1" header="0.5" footer="0.5"/>
  <pageSetup paperSize="9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Radni listovi</vt:lpstr>
      </vt:variant>
      <vt:variant>
        <vt:i4>1</vt:i4>
      </vt:variant>
      <vt:variant>
        <vt:lpstr>Grafikoni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Podaci o prihodu</vt:lpstr>
      <vt:lpstr>Logaritamski</vt:lpstr>
      <vt:lpstr>Linearni</vt:lpstr>
      <vt:lpstr>Polinomski</vt:lpstr>
      <vt:lpstr>Kvadratni</vt:lpstr>
      <vt:lpstr>Eksponencijalni</vt:lpstr>
      <vt:lpstr>Pomični prosjek</vt:lpstr>
      <vt:lpstr>'Podaci o prihodu'!Ispis_naslova</vt:lpstr>
      <vt:lpstr>Naslov1</vt:lpstr>
      <vt:lpstr>Podaci_prihod</vt:lpstr>
      <vt:lpstr>Prihod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2018-01-10T05:35:16Z</dcterms:created>
  <dcterms:modified xsi:type="dcterms:W3CDTF">2018-06-08T02:14:40Z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