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1B100FDE-9A0C-4430-9979-F6ECE01E441E}" xr6:coauthVersionLast="31" xr6:coauthVersionMax="36" xr10:uidLastSave="{00000000-0000-0000-0000-000000000000}"/>
  <bookViews>
    <workbookView xWindow="930" yWindow="0" windowWidth="20490" windowHeight="6930" xr2:uid="{00000000-000D-0000-FFFF-FFFF00000000}"/>
  </bookViews>
  <sheets>
    <sheet name="Protok novca" sheetId="1" r:id="rId1"/>
    <sheet name="Mjesečni prihod" sheetId="3" r:id="rId2"/>
    <sheet name="Mjesečni troškovi" sheetId="4" r:id="rId3"/>
    <sheet name="PODACI NA GRAFIKONU" sheetId="2" state="hidden" r:id="rId4"/>
  </sheets>
  <definedNames>
    <definedName name="Godina">'Protok novca'!$B$4</definedName>
    <definedName name="Mjesec">'Protok novca'!$B$3</definedName>
    <definedName name="Naziv">'Protok novca'!$B$1</definedName>
    <definedName name="NazivProračuna">'Protok novca'!$B$2</definedName>
    <definedName name="_xlnm.Print_Titles" localSheetId="1">'Mjesečni prihod'!$5:$5</definedName>
    <definedName name="_xlnm.Print_Titles" localSheetId="2">'Mjesečni troškovi'!$5:$5</definedName>
    <definedName name="_xlnm.Print_Titles" localSheetId="0">'Protok novca'!$6:$6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2" i="4"/>
  <c r="B1" i="4"/>
  <c r="E8" i="3" l="1"/>
  <c r="E7" i="3"/>
  <c r="E6" i="3"/>
  <c r="C9" i="3" l="1"/>
  <c r="D9" i="3"/>
  <c r="B1" i="3" l="1"/>
  <c r="D26" i="4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3" i="1"/>
  <c r="B4" i="1"/>
  <c r="B4" i="4" l="1"/>
  <c r="B4" i="3"/>
  <c r="B3" i="3"/>
  <c r="B3" i="4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<sst xmlns="http://schemas.openxmlformats.org/spreadsheetml/2006/main" count="49" uniqueCount="37">
  <si>
    <t>Naziv</t>
  </si>
  <si>
    <t>Obiteljski proračun</t>
  </si>
  <si>
    <t>Napomena: tablica Protok novca automatski se izračunava na temelju unosa s radnih listova Mjesečni prihod i Mjesečni troškovi</t>
  </si>
  <si>
    <t>Protok novca</t>
  </si>
  <si>
    <t>Ukupni prihod</t>
  </si>
  <si>
    <t>Ukupni troškovi</t>
  </si>
  <si>
    <t>Ukupno novca</t>
  </si>
  <si>
    <t>Procijenjeno</t>
  </si>
  <si>
    <t>Stvarno</t>
  </si>
  <si>
    <t>Odstupanje</t>
  </si>
  <si>
    <t>Mjesečni prihod</t>
  </si>
  <si>
    <t>Prihod 1</t>
  </si>
  <si>
    <t>Prihod 2</t>
  </si>
  <si>
    <t>Drugi prihod</t>
  </si>
  <si>
    <t>Mjesečni troškovi</t>
  </si>
  <si>
    <t>Stanovanje</t>
  </si>
  <si>
    <t>Namirnice</t>
  </si>
  <si>
    <t>Telefon</t>
  </si>
  <si>
    <t>Struja / plin</t>
  </si>
  <si>
    <t>Voda / kanalizacija / smeće</t>
  </si>
  <si>
    <t>Kabelska televizija</t>
  </si>
  <si>
    <t>Internet</t>
  </si>
  <si>
    <t>Održavanje / popravci</t>
  </si>
  <si>
    <t>Djeca</t>
  </si>
  <si>
    <t>Školarina</t>
  </si>
  <si>
    <t>Kućni ljubimci</t>
  </si>
  <si>
    <t>Prijevoz</t>
  </si>
  <si>
    <t>Osobna njega</t>
  </si>
  <si>
    <t>Osiguranje</t>
  </si>
  <si>
    <t>Kreditne kartice</t>
  </si>
  <si>
    <t>Krediti</t>
  </si>
  <si>
    <t>Porezi</t>
  </si>
  <si>
    <t>Darovi / dobrotvorni prilozi</t>
  </si>
  <si>
    <t>Štednja</t>
  </si>
  <si>
    <t>Drugo</t>
  </si>
  <si>
    <t>PODACI NA GRAFIKONU</t>
  </si>
  <si>
    <t>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</si>
</sst>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kn&quot;_-;\-* #,##0\ &quot;kn&quot;_-;_-* &quot;-&quot;\ &quot;kn&quot;_-;_-@_-"/>
    <numFmt numFmtId="165" formatCode="_-* #,##0.00\ &quot;kn&quot;_-;\-* #,##0.00\ &quot;kn&quot;_-;_-* &quot;-&quot;??\ &quot;kn&quot;_-;_-@_-"/>
  </numFmts>
  <fonts count="24" x14ac:knownFonts="1">
    <font>
      <b/>
      <sz val="13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3" fillId="0" borderId="0" applyNumberFormat="0" applyFill="0" applyBorder="0" applyProtection="0"/>
    <xf numFmtId="0" fontId="12" fillId="0" borderId="0" applyNumberFormat="0" applyFill="0" applyBorder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" applyNumberFormat="0" applyAlignment="0" applyProtection="0"/>
    <xf numFmtId="0" fontId="17" fillId="6" borderId="3" applyNumberFormat="0" applyAlignment="0" applyProtection="0"/>
    <xf numFmtId="0" fontId="18" fillId="6" borderId="2" applyNumberFormat="0" applyAlignment="0" applyProtection="0"/>
    <xf numFmtId="0" fontId="19" fillId="0" borderId="4" applyNumberFormat="0" applyFill="0" applyAlignment="0" applyProtection="0"/>
    <xf numFmtId="0" fontId="20" fillId="7" borderId="5" applyNumberFormat="0" applyAlignment="0" applyProtection="0"/>
    <xf numFmtId="0" fontId="21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2" fillId="0" borderId="7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5" fillId="0" borderId="0" xfId="1" applyAlignment="1">
      <alignment vertical="center"/>
    </xf>
    <xf numFmtId="3" fontId="0" fillId="0" borderId="0" xfId="0" applyNumberFormat="1"/>
    <xf numFmtId="0" fontId="2" fillId="0" borderId="0" xfId="0" applyFont="1"/>
    <xf numFmtId="0" fontId="5" fillId="0" borderId="0" xfId="1" applyAlignment="1">
      <alignment horizontal="left" vertical="center"/>
    </xf>
    <xf numFmtId="0" fontId="7" fillId="0" borderId="0" xfId="5" applyAlignment="1">
      <alignment vertical="center"/>
    </xf>
    <xf numFmtId="0" fontId="6" fillId="0" borderId="0" xfId="6"/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2" fillId="0" borderId="0" xfId="4"/>
    <xf numFmtId="0" fontId="4" fillId="0" borderId="0" xfId="2"/>
    <xf numFmtId="0" fontId="7" fillId="0" borderId="0" xfId="5"/>
    <xf numFmtId="0" fontId="3" fillId="0" borderId="0" xfId="3"/>
    <xf numFmtId="0" fontId="9" fillId="0" borderId="0" xfId="8"/>
    <xf numFmtId="3" fontId="9" fillId="0" borderId="0" xfId="9">
      <alignment horizontal="right"/>
    </xf>
    <xf numFmtId="0" fontId="0" fillId="0" borderId="0" xfId="8" applyFont="1" applyBorder="1"/>
    <xf numFmtId="0" fontId="4" fillId="0" borderId="0" xfId="2" applyBorder="1"/>
    <xf numFmtId="0" fontId="0" fillId="0" borderId="0" xfId="8" applyFont="1"/>
    <xf numFmtId="0" fontId="10" fillId="0" borderId="0" xfId="6" applyFont="1" applyAlignment="1">
      <alignment horizontal="left"/>
    </xf>
    <xf numFmtId="0" fontId="11" fillId="0" borderId="0" xfId="0" applyFont="1" applyBorder="1"/>
    <xf numFmtId="3" fontId="11" fillId="0" borderId="0" xfId="0" applyNumberFormat="1" applyFont="1" applyBorder="1"/>
    <xf numFmtId="0" fontId="0" fillId="0" borderId="0" xfId="0" applyNumberFormat="1"/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17"/>
      <tableStyleElement type="headerRow" dxfId="16"/>
      <tableStyleElement type="totalRow" dxfId="15"/>
    </tableStyle>
    <tableStyle name="Family budget monthly expense" pivot="0" count="3" xr9:uid="{00000000-0011-0000-FFFF-FFFF01000000}">
      <tableStyleElement type="wholeTable" dxfId="14"/>
      <tableStyleElement type="headerRow" dxfId="13"/>
      <tableStyleElement type="totalRow" dxfId="12"/>
    </tableStyle>
    <tableStyle name="Family budget monthly income" pivot="0" count="3" xr9:uid="{00000000-0011-0000-FFFF-FFFF02000000}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'PODACI NA GRAFIKONU'!$C$3</c:f>
              <c:strCache>
                <c:ptCount val="1"/>
                <c:pt idx="0">
                  <c:v>Procijenjeno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'PODACI NA GRAFIKONU'!$B$4:$B$6</c:f>
              <c:strCache>
                <c:ptCount val="3"/>
                <c:pt idx="0">
                  <c:v>Protok novca</c:v>
                </c:pt>
                <c:pt idx="1">
                  <c:v>Mjesečni prihod</c:v>
                </c:pt>
                <c:pt idx="2">
                  <c:v>Mjesečni troškovi</c:v>
                </c:pt>
              </c:strCache>
            </c:strRef>
          </c:cat>
          <c:val>
            <c:numRef>
              <c:f>'PODACI NA GRAFIKONU'!$C$4:$C$6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'PODACI NA GRAFIKONU'!$D$3</c:f>
              <c:strCache>
                <c:ptCount val="1"/>
                <c:pt idx="0">
                  <c:v>Stvarno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'PODACI NA GRAFIKONU'!$B$4:$B$6</c:f>
              <c:strCache>
                <c:ptCount val="3"/>
                <c:pt idx="0">
                  <c:v>Protok novca</c:v>
                </c:pt>
                <c:pt idx="1">
                  <c:v>Mjesečni prihod</c:v>
                </c:pt>
                <c:pt idx="2">
                  <c:v>Mjesečni troškovi</c:v>
                </c:pt>
              </c:strCache>
            </c:strRef>
          </c:cat>
          <c:val>
            <c:numRef>
              <c:f>'PODACI NA GRAFIKONU'!$D$4:$D$6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#,##0\ &quot;kn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1.8626144909327874E-2"/>
          <c:y val="0.68999918686350659"/>
          <c:w val="0.14708704740655698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5</xdr:col>
      <xdr:colOff>0</xdr:colOff>
      <xdr:row>4</xdr:row>
      <xdr:rowOff>2599592</xdr:rowOff>
    </xdr:to>
    <xdr:graphicFrame macro="">
      <xdr:nvGraphicFramePr>
        <xdr:cNvPr id="3" name="Budget Chart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tokNovca" displayName="ProtokNovca" ref="B6:E9" totalsRowCount="1">
  <autoFilter ref="B6:E8" xr:uid="{00000000-0009-0000-0100-000001000000}"/>
  <tableColumns count="4">
    <tableColumn id="1" xr3:uid="{00000000-0010-0000-0000-000001000000}" name="Protok novca" totalsRowLabel="Ukupno novca" totalsRowDxfId="8"/>
    <tableColumn id="3" xr3:uid="{00000000-0010-0000-0000-000003000000}" name="Procijenjeno" totalsRowFunction="custom" dataCellStyle="Amounts">
      <totalsRowFormula>C7-C8</totalsRowFormula>
    </tableColumn>
    <tableColumn id="4" xr3:uid="{00000000-0010-0000-0000-000004000000}" name="Stvarno" totalsRowFunction="custom" dataCellStyle="Amounts">
      <totalsRowFormula>D7-D8</totalsRowFormula>
    </tableColumn>
    <tableColumn id="5" xr3:uid="{00000000-0010-0000-0000-000005000000}" name="Odstupanje" totalsRowFunction="sum" dataCellStyle="Amounts">
      <calculatedColumnFormula>Prihod[[#Totals],[Odstupanje]]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Prihod" displayName="Prihod" ref="B5:E9" totalsRowCount="1">
  <autoFilter ref="B5:E8" xr:uid="{00000000-0009-0000-0100-000005000000}"/>
  <tableColumns count="4">
    <tableColumn id="1" xr3:uid="{00000000-0010-0000-0100-000001000000}" name="Mjesečni prihod" totalsRowLabel="Ukupni prihod" totalsRowDxfId="7" dataCellStyle="Table Details"/>
    <tableColumn id="3" xr3:uid="{00000000-0010-0000-0100-000003000000}" name="Procijenjeno" totalsRowFunction="sum" totalsRowDxfId="6" dataCellStyle="Amounts"/>
    <tableColumn id="4" xr3:uid="{00000000-0010-0000-0100-000004000000}" name="Stvarno" totalsRowFunction="sum" totalsRowDxfId="5" dataCellStyle="Amounts"/>
    <tableColumn id="5" xr3:uid="{00000000-0010-0000-0100-000005000000}" name="Odstupanje" totalsRowFunction="sum" totalsRowDxfId="4" dataCellStyle="Amounts">
      <calculatedColumnFormula>Prihod[[#This Row],[Stvarno]]-Prihod[[#This Row],[Procijenjeno]]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roškovi" displayName="Troškovi" ref="B5:E26" totalsRowCount="1">
  <autoFilter ref="B5:E25" xr:uid="{00000000-0009-0000-0100-000009000000}"/>
  <tableColumns count="4">
    <tableColumn id="1" xr3:uid="{00000000-0010-0000-0200-000001000000}" name="Mjesečni troškovi" totalsRowLabel="Zbroj" totalsRowDxfId="3" dataCellStyle="Table Details"/>
    <tableColumn id="3" xr3:uid="{00000000-0010-0000-0200-000003000000}" name="Procijenjeno" totalsRowFunction="sum" totalsRowDxfId="2" dataCellStyle="Amounts"/>
    <tableColumn id="4" xr3:uid="{00000000-0010-0000-0200-000004000000}" name="Stvarno" totalsRowFunction="sum" totalsRowDxfId="1" dataCellStyle="Amounts"/>
    <tableColumn id="5" xr3:uid="{00000000-0010-0000-0200-000005000000}" name="Odstupanje" totalsRowFunction="sum" totalsRowDxfId="0" dataCellStyle="Amounts">
      <calculatedColumnFormula>Troškovi[[#This Row],[Procijenjeno]]-Troškovi[[#This Row],[Stvarno]]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2" t="str">
        <f ca="1">TEXT(TODAY(),"mmmm")</f>
        <v>August</v>
      </c>
      <c r="C3" s="2"/>
    </row>
    <row r="4" spans="2:5" ht="26.25" x14ac:dyDescent="0.3">
      <c r="B4" s="7">
        <f ca="1">YEAR(TODAY())</f>
        <v>2018</v>
      </c>
      <c r="C4" s="2"/>
    </row>
    <row r="5" spans="2:5" ht="219.75" customHeight="1" x14ac:dyDescent="0.3">
      <c r="B5" s="6" t="s">
        <v>2</v>
      </c>
      <c r="C5" s="19"/>
      <c r="D5" s="19"/>
      <c r="E5" s="19"/>
    </row>
    <row r="6" spans="2:5" ht="45" customHeight="1" x14ac:dyDescent="0.5">
      <c r="B6" s="17" t="s">
        <v>3</v>
      </c>
      <c r="C6" s="9" t="s">
        <v>7</v>
      </c>
      <c r="D6" s="9" t="s">
        <v>8</v>
      </c>
      <c r="E6" s="9" t="s">
        <v>9</v>
      </c>
    </row>
    <row r="7" spans="2:5" ht="17.25" customHeight="1" x14ac:dyDescent="0.3">
      <c r="B7" s="16" t="s">
        <v>4</v>
      </c>
      <c r="C7" s="15">
        <f>Prihod[[#Totals],[Procijenjeno]]</f>
        <v>5700</v>
      </c>
      <c r="D7" s="15">
        <f>Prihod[[#Totals],[Stvarno]]</f>
        <v>5500</v>
      </c>
      <c r="E7" s="15">
        <f>Prihod[[#Totals],[Odstupanje]]</f>
        <v>-200</v>
      </c>
    </row>
    <row r="8" spans="2:5" ht="17.25" customHeight="1" x14ac:dyDescent="0.3">
      <c r="B8" s="16" t="s">
        <v>5</v>
      </c>
      <c r="C8" s="15">
        <f>Troškovi[[#Totals],[Procijenjeno]]</f>
        <v>3603</v>
      </c>
      <c r="D8" s="15">
        <f>Troškovi[[#Totals],[Stvarno]]</f>
        <v>3655</v>
      </c>
      <c r="E8" s="15">
        <f>Troškovi[[#Totals],[Odstupanje]]</f>
        <v>-52</v>
      </c>
    </row>
    <row r="9" spans="2:5" ht="17.25" customHeight="1" x14ac:dyDescent="0.3">
      <c r="B9" s="9" t="s">
        <v>6</v>
      </c>
      <c r="C9" s="8">
        <f>C7-C8</f>
        <v>2097</v>
      </c>
      <c r="D9" s="8">
        <f>D7-D8</f>
        <v>1845</v>
      </c>
      <c r="E9" s="8">
        <f>SUBTOTAL(109,ProtokNovca[Odstupanje])</f>
        <v>-252</v>
      </c>
    </row>
  </sheetData>
  <dataValidations count="10">
    <dataValidation allowBlank="1" showInputMessage="1" showErrorMessage="1" prompt="U ovoj radnoj knjizi stvorite obiteljski proračun. Grafikon i tablica Protok novca na ovo radnom listu automatski se ažuriraju na temelju mjesečnog prihoda i troškova unesenih na drugim radnim listovima." sqref="A1" xr:uid="{00000000-0002-0000-0000-000000000000}"/>
    <dataValidation allowBlank="1" showInputMessage="1" showErrorMessage="1" prompt="U ovu ćeliju unesite naziv proračuna." sqref="B1" xr:uid="{00000000-0002-0000-0000-000001000000}"/>
    <dataValidation allowBlank="1" showInputMessage="1" showErrorMessage="1" prompt="U ovu ćeliju unesite mjesec, a u donju godinu." sqref="B3" xr:uid="{00000000-0002-0000-0000-000002000000}"/>
    <dataValidation allowBlank="1" showInputMessage="1" showErrorMessage="1" prompt="U ovu ćeliju unesite godinu." sqref="B4" xr:uid="{00000000-0002-0000-0000-000003000000}"/>
    <dataValidation allowBlank="1" showInputMessage="1" showErrorMessage="1" prompt="Stavke Ukupni prihod i Ukupni troškovi automatski se ažuriraju u ovom stupcu pod ovim zaglavljem na temelju unosa u tablicama Prihod i Troškovi." sqref="B6" xr:uid="{00000000-0002-0000-0000-000004000000}"/>
    <dataValidation allowBlank="1" showInputMessage="1" showErrorMessage="1" prompt="Stavke Stvarni prihod i Troškovi automatski se ažuriraju pod ovim zaglavljem u ovom stupcu." sqref="D6" xr:uid="{00000000-0002-0000-0000-000005000000}"/>
    <dataValidation allowBlank="1" showInputMessage="1" showErrorMessage="1" prompt="Iznos i ikona odstupanja automatski se ažuriraju u ovom stupcu pod ovim zaglavljem." sqref="E6" xr:uid="{00000000-0002-0000-0000-000006000000}"/>
    <dataValidation allowBlank="1" showInputMessage="1" showErrorMessage="1" prompt="Grafikon za usporedbu stvarnog i procijenjenog protoka novca, mjesečnog prihoda i mjesečnih troškova." sqref="B5" xr:uid="{00000000-0002-0000-0000-000007000000}"/>
    <dataValidation allowBlank="1" showInputMessage="1" showErrorMessage="1" prompt="U ovoj se ćeliji nalazi naslov ovog radnog lista, a u ćeliji B5 grafikon i savjet. U donju ćeliju unesite mjesec." sqref="B2" xr:uid="{00000000-0002-0000-0000-000008000000}"/>
    <dataValidation allowBlank="1" showInputMessage="1" showErrorMessage="1" prompt="Stavke Predviđeni prihod i Troškovi automatski se ažuriraju u ovom stupcu pod ovim zaglavljem.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Naziv</f>
        <v>Naziv</v>
      </c>
      <c r="C1" s="2"/>
    </row>
    <row r="2" spans="2:5" ht="46.5" customHeight="1" x14ac:dyDescent="0.3">
      <c r="B2" s="4" t="str">
        <f>NazivProračuna</f>
        <v>Obiteljski proračun</v>
      </c>
      <c r="C2" s="22"/>
    </row>
    <row r="3" spans="2:5" ht="27" thickBot="1" x14ac:dyDescent="0.45">
      <c r="B3" s="12" t="str">
        <f ca="1">Mjesec</f>
        <v>August</v>
      </c>
      <c r="C3" s="2"/>
    </row>
    <row r="4" spans="2:5" ht="26.25" x14ac:dyDescent="0.3">
      <c r="B4" s="7">
        <f ca="1">Godina</f>
        <v>2018</v>
      </c>
      <c r="C4" s="2"/>
    </row>
    <row r="5" spans="2:5" ht="45" customHeight="1" x14ac:dyDescent="0.5">
      <c r="B5" s="13" t="s">
        <v>10</v>
      </c>
      <c r="C5" t="s">
        <v>7</v>
      </c>
      <c r="D5" t="s">
        <v>8</v>
      </c>
      <c r="E5" t="s">
        <v>9</v>
      </c>
    </row>
    <row r="6" spans="2:5" ht="17.25" customHeight="1" x14ac:dyDescent="0.3">
      <c r="B6" s="18" t="s">
        <v>11</v>
      </c>
      <c r="C6" s="15">
        <v>4000</v>
      </c>
      <c r="D6" s="15">
        <v>4000</v>
      </c>
      <c r="E6" s="15">
        <f>Prihod[[#This Row],[Stvarno]]-Prihod[[#This Row],[Procijenjeno]]</f>
        <v>0</v>
      </c>
    </row>
    <row r="7" spans="2:5" ht="17.25" customHeight="1" x14ac:dyDescent="0.3">
      <c r="B7" s="18" t="s">
        <v>12</v>
      </c>
      <c r="C7" s="15">
        <v>1400</v>
      </c>
      <c r="D7" s="15">
        <v>1500</v>
      </c>
      <c r="E7" s="15">
        <f>Prihod[[#This Row],[Stvarno]]-Prihod[[#This Row],[Procijenjeno]]</f>
        <v>100</v>
      </c>
    </row>
    <row r="8" spans="2:5" ht="17.25" customHeight="1" x14ac:dyDescent="0.3">
      <c r="B8" s="14" t="s">
        <v>13</v>
      </c>
      <c r="C8" s="15">
        <v>300</v>
      </c>
      <c r="D8" s="15">
        <v>0</v>
      </c>
      <c r="E8" s="15">
        <f>Prihod[[#This Row],[Stvarno]]-Prihod[[#This Row],[Procijenjeno]]</f>
        <v>-300</v>
      </c>
    </row>
    <row r="9" spans="2:5" ht="17.25" customHeight="1" x14ac:dyDescent="0.3">
      <c r="B9" s="20" t="s">
        <v>4</v>
      </c>
      <c r="C9" s="21">
        <f>SUBTOTAL(109,Prihod[Procijenjeno])</f>
        <v>5700</v>
      </c>
      <c r="D9" s="21">
        <f>SUBTOTAL(109,Prihod[Stvarno])</f>
        <v>5500</v>
      </c>
      <c r="E9" s="21">
        <f>SUBTOTAL(109,Prihod[Odstupanje])</f>
        <v>-200</v>
      </c>
    </row>
  </sheetData>
  <dataValidations count="9">
    <dataValidation allowBlank="1" showInputMessage="1" showErrorMessage="1" prompt="Odstupanje se automatski izračunava i ikona se ažurira u ovom stupcu pod ovim zaglavljem." sqref="E5" xr:uid="{00000000-0002-0000-0100-000000000000}"/>
    <dataValidation allowBlank="1" showInputMessage="1" showErrorMessage="1" prompt="U ovaj stupac pod ovo zaglavlje unesite stvarni prihod." sqref="D5" xr:uid="{00000000-0002-0000-0100-000001000000}"/>
    <dataValidation allowBlank="1" showInputMessage="1" showErrorMessage="1" prompt="U ovaj stupac pod ovo zaglavlje unesite predviđeni prihod." sqref="C5" xr:uid="{00000000-0002-0000-0100-000002000000}"/>
    <dataValidation allowBlank="1" showInputMessage="1" showErrorMessage="1" prompt="U ovaj stupac pod ovo zaglavlje unesite stavke mjesečnog prihoda. Određene unose potražite pomoću filtara zaglavlja." sqref="B5" xr:uid="{00000000-0002-0000-0100-000003000000}"/>
    <dataValidation allowBlank="1" showInputMessage="1" showErrorMessage="1" prompt="Godina se automatski ažurira na temelju godine unesene u ćeliju B4 na radnom listu Protok novca. U donju tablicu unesite detalje o prihodu." sqref="B4" xr:uid="{00000000-0002-0000-0100-000004000000}"/>
    <dataValidation allowBlank="1" showInputMessage="1" showErrorMessage="1" prompt="Mjesec se automatski ažurira na temelju mjeseca unesenog u ćeliju B3 na radnom listu Protok novca." sqref="B3" xr:uid="{00000000-0002-0000-0100-000005000000}"/>
    <dataValidation allowBlank="1" showInputMessage="1" showErrorMessage="1" prompt="Naziv se automatski ažurira na temelju naziva unesenog u ćeliju B1 na radnom listu Protok novca." sqref="B1" xr:uid="{00000000-0002-0000-0100-000006000000}"/>
    <dataValidation allowBlank="1" showInputMessage="1" showErrorMessage="1" prompt="Detalje unesite u tablicu Prihod na ovom radnom listu za praćenje predviđenog i stvarnog mjesečnog prihoda." sqref="A1" xr:uid="{00000000-0002-0000-0100-000007000000}"/>
    <dataValidation allowBlank="1" showInputMessage="1" showErrorMessage="1" prompt="Naslov se automatski ažurira na temelju naslova unesenog u ćeliju B2 na radnom listu Protok novca.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Naziv</f>
        <v>Naziv</v>
      </c>
      <c r="C1" s="2"/>
    </row>
    <row r="2" spans="2:5" ht="46.5" customHeight="1" x14ac:dyDescent="0.3">
      <c r="B2" s="4" t="str">
        <f>NazivProračuna</f>
        <v>Obiteljski proračun</v>
      </c>
      <c r="C2" s="2"/>
    </row>
    <row r="3" spans="2:5" ht="27" thickBot="1" x14ac:dyDescent="0.45">
      <c r="B3" s="12" t="str">
        <f ca="1">Mjesec</f>
        <v>August</v>
      </c>
      <c r="C3" s="2"/>
    </row>
    <row r="4" spans="2:5" ht="26.25" x14ac:dyDescent="0.3">
      <c r="B4" s="7">
        <f ca="1">Godina</f>
        <v>2018</v>
      </c>
      <c r="C4" s="2"/>
    </row>
    <row r="5" spans="2:5" ht="45" customHeight="1" x14ac:dyDescent="0.5">
      <c r="B5" s="10" t="s">
        <v>14</v>
      </c>
      <c r="C5" t="s">
        <v>7</v>
      </c>
      <c r="D5" t="s">
        <v>8</v>
      </c>
      <c r="E5" t="s">
        <v>9</v>
      </c>
    </row>
    <row r="6" spans="2:5" ht="17.25" customHeight="1" x14ac:dyDescent="0.3">
      <c r="B6" s="14" t="s">
        <v>15</v>
      </c>
      <c r="C6" s="15">
        <v>1500</v>
      </c>
      <c r="D6" s="15">
        <v>1500</v>
      </c>
      <c r="E6" s="15">
        <f>Troškovi[[#This Row],[Procijenjeno]]-Troškovi[[#This Row],[Stvarno]]</f>
        <v>0</v>
      </c>
    </row>
    <row r="7" spans="2:5" ht="17.25" customHeight="1" x14ac:dyDescent="0.3">
      <c r="B7" s="14" t="s">
        <v>16</v>
      </c>
      <c r="C7" s="15">
        <v>250</v>
      </c>
      <c r="D7" s="15">
        <v>280</v>
      </c>
      <c r="E7" s="15">
        <f>Troškovi[[#This Row],[Procijenjeno]]-Troškovi[[#This Row],[Stvarno]]</f>
        <v>-30</v>
      </c>
    </row>
    <row r="8" spans="2:5" ht="17.25" customHeight="1" x14ac:dyDescent="0.3">
      <c r="B8" s="14" t="s">
        <v>17</v>
      </c>
      <c r="C8" s="15">
        <v>38</v>
      </c>
      <c r="D8" s="15">
        <v>38</v>
      </c>
      <c r="E8" s="15">
        <f>Troškovi[[#This Row],[Procijenjeno]]-Troškovi[[#This Row],[Stvarno]]</f>
        <v>0</v>
      </c>
    </row>
    <row r="9" spans="2:5" ht="17.25" customHeight="1" x14ac:dyDescent="0.3">
      <c r="B9" s="14" t="s">
        <v>18</v>
      </c>
      <c r="C9" s="15">
        <v>65</v>
      </c>
      <c r="D9" s="15">
        <v>78</v>
      </c>
      <c r="E9" s="15">
        <f>Troškovi[[#This Row],[Procijenjeno]]-Troškovi[[#This Row],[Stvarno]]</f>
        <v>-13</v>
      </c>
    </row>
    <row r="10" spans="2:5" ht="17.25" customHeight="1" x14ac:dyDescent="0.3">
      <c r="B10" s="14" t="s">
        <v>19</v>
      </c>
      <c r="C10" s="15">
        <v>25</v>
      </c>
      <c r="D10" s="15">
        <v>21</v>
      </c>
      <c r="E10" s="15">
        <f>Troškovi[[#This Row],[Procijenjeno]]-Troškovi[[#This Row],[Stvarno]]</f>
        <v>4</v>
      </c>
    </row>
    <row r="11" spans="2:5" ht="17.25" customHeight="1" x14ac:dyDescent="0.3">
      <c r="B11" s="14" t="s">
        <v>20</v>
      </c>
      <c r="C11" s="15">
        <v>75</v>
      </c>
      <c r="D11" s="15">
        <v>83</v>
      </c>
      <c r="E11" s="15">
        <f>Troškovi[[#This Row],[Procijenjeno]]-Troškovi[[#This Row],[Stvarno]]</f>
        <v>-8</v>
      </c>
    </row>
    <row r="12" spans="2:5" ht="17.25" customHeight="1" x14ac:dyDescent="0.3">
      <c r="B12" s="14" t="s">
        <v>21</v>
      </c>
      <c r="C12" s="15">
        <v>60</v>
      </c>
      <c r="D12" s="15">
        <v>60</v>
      </c>
      <c r="E12" s="15">
        <f>Troškovi[[#This Row],[Procijenjeno]]-Troškovi[[#This Row],[Stvarno]]</f>
        <v>0</v>
      </c>
    </row>
    <row r="13" spans="2:5" ht="17.25" customHeight="1" x14ac:dyDescent="0.3">
      <c r="B13" s="14" t="s">
        <v>22</v>
      </c>
      <c r="C13" s="15">
        <v>0</v>
      </c>
      <c r="D13" s="15">
        <v>60</v>
      </c>
      <c r="E13" s="15">
        <f>Troškovi[[#This Row],[Procijenjeno]]-Troškovi[[#This Row],[Stvarno]]</f>
        <v>-60</v>
      </c>
    </row>
    <row r="14" spans="2:5" ht="17.25" customHeight="1" x14ac:dyDescent="0.3">
      <c r="B14" s="14" t="s">
        <v>23</v>
      </c>
      <c r="C14" s="15">
        <v>180</v>
      </c>
      <c r="D14" s="15">
        <v>150</v>
      </c>
      <c r="E14" s="15">
        <f>Troškovi[[#This Row],[Procijenjeno]]-Troškovi[[#This Row],[Stvarno]]</f>
        <v>30</v>
      </c>
    </row>
    <row r="15" spans="2:5" ht="17.25" customHeight="1" x14ac:dyDescent="0.3">
      <c r="B15" s="14" t="s">
        <v>24</v>
      </c>
      <c r="C15" s="15">
        <v>250</v>
      </c>
      <c r="D15" s="15">
        <v>250</v>
      </c>
      <c r="E15" s="15">
        <f>Troškovi[[#This Row],[Procijenjeno]]-Troškovi[[#This Row],[Stvarno]]</f>
        <v>0</v>
      </c>
    </row>
    <row r="16" spans="2:5" ht="17.25" customHeight="1" x14ac:dyDescent="0.3">
      <c r="B16" s="14" t="s">
        <v>25</v>
      </c>
      <c r="C16" s="15">
        <v>75</v>
      </c>
      <c r="D16" s="15">
        <v>80</v>
      </c>
      <c r="E16" s="15">
        <f>Troškovi[[#This Row],[Procijenjeno]]-Troškovi[[#This Row],[Stvarno]]</f>
        <v>-5</v>
      </c>
    </row>
    <row r="17" spans="2:5" ht="17.25" customHeight="1" x14ac:dyDescent="0.3">
      <c r="B17" s="14" t="s">
        <v>26</v>
      </c>
      <c r="C17" s="15">
        <v>280</v>
      </c>
      <c r="D17" s="15">
        <v>260</v>
      </c>
      <c r="E17" s="15">
        <f>Troškovi[[#This Row],[Procijenjeno]]-Troškovi[[#This Row],[Stvarno]]</f>
        <v>20</v>
      </c>
    </row>
    <row r="18" spans="2:5" ht="17.25" customHeight="1" x14ac:dyDescent="0.3">
      <c r="B18" s="14" t="s">
        <v>27</v>
      </c>
      <c r="C18" s="15">
        <v>75</v>
      </c>
      <c r="D18" s="15">
        <v>65</v>
      </c>
      <c r="E18" s="15">
        <f>Troškovi[[#This Row],[Procijenjeno]]-Troškovi[[#This Row],[Stvarno]]</f>
        <v>10</v>
      </c>
    </row>
    <row r="19" spans="2:5" ht="17.25" customHeight="1" x14ac:dyDescent="0.3">
      <c r="B19" s="14" t="s">
        <v>28</v>
      </c>
      <c r="C19" s="15">
        <v>255</v>
      </c>
      <c r="D19" s="15">
        <v>255</v>
      </c>
      <c r="E19" s="15">
        <f>Troškovi[[#This Row],[Procijenjeno]]-Troškovi[[#This Row],[Stvarno]]</f>
        <v>0</v>
      </c>
    </row>
    <row r="20" spans="2:5" ht="17.25" customHeight="1" x14ac:dyDescent="0.3">
      <c r="B20" s="14" t="s">
        <v>29</v>
      </c>
      <c r="C20" s="15">
        <v>100</v>
      </c>
      <c r="D20" s="15">
        <v>100</v>
      </c>
      <c r="E20" s="15">
        <f>Troškovi[[#This Row],[Procijenjeno]]-Troškovi[[#This Row],[Stvarno]]</f>
        <v>0</v>
      </c>
    </row>
    <row r="21" spans="2:5" ht="17.25" customHeight="1" x14ac:dyDescent="0.3">
      <c r="B21" s="14" t="s">
        <v>30</v>
      </c>
      <c r="C21" s="15">
        <v>0</v>
      </c>
      <c r="D21" s="15">
        <v>0</v>
      </c>
      <c r="E21" s="15">
        <f>Troškovi[[#This Row],[Procijenjeno]]-Troškovi[[#This Row],[Stvarno]]</f>
        <v>0</v>
      </c>
    </row>
    <row r="22" spans="2:5" ht="17.25" customHeight="1" x14ac:dyDescent="0.3">
      <c r="B22" s="14" t="s">
        <v>31</v>
      </c>
      <c r="C22" s="15">
        <v>0</v>
      </c>
      <c r="D22" s="15">
        <v>0</v>
      </c>
      <c r="E22" s="15">
        <f>Troškovi[[#This Row],[Procijenjeno]]-Troškovi[[#This Row],[Stvarno]]</f>
        <v>0</v>
      </c>
    </row>
    <row r="23" spans="2:5" ht="17.25" customHeight="1" x14ac:dyDescent="0.3">
      <c r="B23" s="14" t="s">
        <v>32</v>
      </c>
      <c r="C23" s="15">
        <v>150</v>
      </c>
      <c r="D23" s="15">
        <v>150</v>
      </c>
      <c r="E23" s="15">
        <f>Troškovi[[#This Row],[Procijenjeno]]-Troškovi[[#This Row],[Stvarno]]</f>
        <v>0</v>
      </c>
    </row>
    <row r="24" spans="2:5" ht="17.25" customHeight="1" x14ac:dyDescent="0.3">
      <c r="B24" s="14" t="s">
        <v>33</v>
      </c>
      <c r="C24" s="15">
        <v>225</v>
      </c>
      <c r="D24" s="15">
        <v>225</v>
      </c>
      <c r="E24" s="15">
        <f>Troškovi[[#This Row],[Procijenjeno]]-Troškovi[[#This Row],[Stvarno]]</f>
        <v>0</v>
      </c>
    </row>
    <row r="25" spans="2:5" ht="17.25" customHeight="1" x14ac:dyDescent="0.3">
      <c r="B25" s="14" t="s">
        <v>34</v>
      </c>
      <c r="C25" s="15">
        <v>0</v>
      </c>
      <c r="D25" s="15">
        <v>0</v>
      </c>
      <c r="E25" s="15">
        <f>Troškovi[[#This Row],[Procijenjeno]]-Troškovi[[#This Row],[Stvarno]]</f>
        <v>0</v>
      </c>
    </row>
    <row r="26" spans="2:5" ht="17.25" customHeight="1" x14ac:dyDescent="0.3">
      <c r="B26" s="9" t="s">
        <v>36</v>
      </c>
      <c r="C26" s="8">
        <f>SUBTOTAL(109,Troškovi[Procijenjeno])</f>
        <v>3603</v>
      </c>
      <c r="D26" s="8">
        <f>SUBTOTAL(109,Troškovi[Stvarno])</f>
        <v>3655</v>
      </c>
      <c r="E26" s="8">
        <f>SUBTOTAL(109,Troškovi[Odstupanje])</f>
        <v>-52</v>
      </c>
    </row>
  </sheetData>
  <dataValidations count="9">
    <dataValidation allowBlank="1" showInputMessage="1" showErrorMessage="1" prompt="Detalje unesite u tablicu Troškovi na ovom radnom listu za praćenje predviđenih i stvarnih mjesečnih troškova." sqref="A1" xr:uid="{00000000-0002-0000-0200-000000000000}"/>
    <dataValidation allowBlank="1" showInputMessage="1" showErrorMessage="1" prompt="Naziv se automatski ažurira na temelju naziva unesenog u ćeliju B1 na radnom listu Protok novca." sqref="B1" xr:uid="{00000000-0002-0000-0200-000001000000}"/>
    <dataValidation allowBlank="1" showInputMessage="1" showErrorMessage="1" prompt="Mjesec se automatski ažurira na temelju mjeseca unesenog u ćeliju B3 na radnom listu Protok novca." sqref="B3" xr:uid="{00000000-0002-0000-0200-000002000000}"/>
    <dataValidation allowBlank="1" showInputMessage="1" showErrorMessage="1" prompt="Godina se automatski ažurira na temelju godine unesene u ćeliju B4 na radnom listu Protok novca. U donju tablicu unesite detalje o troškovima." sqref="B4" xr:uid="{00000000-0002-0000-0200-000003000000}"/>
    <dataValidation allowBlank="1" showInputMessage="1" showErrorMessage="1" prompt="U ovaj stupac pod ovo zaglavlje unesite stavke mjesečnih troškova. Određene unose potražite pomoću filtara zaglavlja." sqref="B5" xr:uid="{00000000-0002-0000-0200-000004000000}"/>
    <dataValidation allowBlank="1" showInputMessage="1" showErrorMessage="1" prompt="U ovaj stupac pod ovo zaglavlje unesite predviđene troškove." sqref="C5" xr:uid="{00000000-0002-0000-0200-000005000000}"/>
    <dataValidation allowBlank="1" showInputMessage="1" showErrorMessage="1" prompt="U ovaj stupac pod ovo zaglavlje unesite stvarne troškove." sqref="D5" xr:uid="{00000000-0002-0000-0200-000006000000}"/>
    <dataValidation allowBlank="1" showInputMessage="1" showErrorMessage="1" prompt="Odstupanje se automatski izračunava i ikona se ažurira u ovom stupcu pod ovim zaglavljem." sqref="E5" xr:uid="{00000000-0002-0000-0200-000007000000}"/>
    <dataValidation allowBlank="1" showInputMessage="1" showErrorMessage="1" prompt="Naslov se automatski ažurira na temelju naslova unesenog u ćeliju B2 na radnom listu Protok novca.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11" t="s">
        <v>35</v>
      </c>
      <c r="C1" s="1"/>
      <c r="D1" s="1"/>
    </row>
    <row r="3" spans="2:4" x14ac:dyDescent="0.3">
      <c r="B3" s="3"/>
      <c r="C3" s="3" t="s">
        <v>7</v>
      </c>
      <c r="D3" s="3" t="s">
        <v>8</v>
      </c>
    </row>
    <row r="4" spans="2:4" x14ac:dyDescent="0.3">
      <c r="B4" s="3" t="s">
        <v>3</v>
      </c>
      <c r="C4" s="3">
        <f>ProtokNovca[[#Totals],[Procijenjeno]]</f>
        <v>2097</v>
      </c>
      <c r="D4" s="3">
        <f>ProtokNovca[[#Totals],[Stvarno]]</f>
        <v>1845</v>
      </c>
    </row>
    <row r="5" spans="2:4" x14ac:dyDescent="0.3">
      <c r="B5" s="3" t="s">
        <v>10</v>
      </c>
      <c r="C5" s="3">
        <f>Prihod[[#Totals],[Procijenjeno]]</f>
        <v>5700</v>
      </c>
      <c r="D5" s="3">
        <f>Prihod[[#Totals],[Stvarno]]</f>
        <v>5500</v>
      </c>
    </row>
    <row r="6" spans="2:4" x14ac:dyDescent="0.3">
      <c r="B6" s="3" t="s">
        <v>14</v>
      </c>
      <c r="C6" s="3">
        <f>Troškovi[[#Totals],[Procijenjeno]]</f>
        <v>3603</v>
      </c>
      <c r="D6" s="3">
        <f>Troškovi[[#Totals],[Stvarno]]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TM10000094</ap:Template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ap:HeadingPairs>
  <ap:TitlesOfParts>
    <vt:vector baseType="lpstr" size="11">
      <vt:lpstr>Protok novca</vt:lpstr>
      <vt:lpstr>Mjesečni prihod</vt:lpstr>
      <vt:lpstr>Mjesečni troškovi</vt:lpstr>
      <vt:lpstr>PODACI NA GRAFIKONU</vt:lpstr>
      <vt:lpstr>Godina</vt:lpstr>
      <vt:lpstr>Mjesec</vt:lpstr>
      <vt:lpstr>Naziv</vt:lpstr>
      <vt:lpstr>NazivProračuna</vt:lpstr>
      <vt:lpstr>'Mjesečni prihod'!Print_Titles</vt:lpstr>
      <vt:lpstr>'Mjesečni troškovi'!Print_Titles</vt:lpstr>
      <vt:lpstr>'Protok novca'!Print_Titles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2018-08-10T05:45:46Z</dcterms:created>
  <dcterms:modified xsi:type="dcterms:W3CDTF">2018-08-10T05:45:46Z</dcterms:modified>
</cp:coreProperties>
</file>