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r-HR\"/>
    </mc:Choice>
  </mc:AlternateContent>
  <bookViews>
    <workbookView xWindow="0" yWindow="0" windowWidth="21600" windowHeight="10185" xr2:uid="{00000000-000D-0000-FFFF-FFFF00000000}"/>
  </bookViews>
  <sheets>
    <sheet name="Regionalna prodaja" sheetId="1" r:id="rId1"/>
  </sheets>
  <definedNames>
    <definedName name="d">Regija[[SIJ]:[PRO]]</definedName>
    <definedName name="RedakNaslovRegija1..Q28">'Regionalna prodaja'!$A$3</definedName>
    <definedName name="vektor">ROW(OFFSET('Regionalna prodaja'!$A$1,,,ROWS('Regionalna prodaja'!$A$20:$P$27)))</definedName>
    <definedName name="x">SUBTOTAL(2,OFFSET(d,vektor-1,,1))</definedName>
    <definedName name="xProzor">14</definedName>
    <definedName name="y">IF(x&gt;0,N(OFFSET(OFFSET(d,,,1,1),vektor-1,x-1)),-99^99)</definedName>
    <definedName name="yProzor">0</definedName>
  </definedNames>
  <calcPr calcId="162913"/>
  <fileRecoveryPr autoRecover="0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5" i="1" l="1"/>
  <c r="N6" i="1"/>
  <c r="N7" i="1"/>
  <c r="N8" i="1"/>
  <c r="N9" i="1"/>
  <c r="N10" i="1"/>
  <c r="N11" i="1"/>
  <c r="N4" i="1"/>
  <c r="O4" i="1" l="1"/>
  <c r="N12" i="1"/>
  <c r="O10" i="1"/>
  <c r="P10" i="1" s="1"/>
  <c r="O8" i="1"/>
  <c r="P8" i="1" s="1"/>
  <c r="O6" i="1"/>
  <c r="P6" i="1" s="1"/>
  <c r="O11" i="1"/>
  <c r="P11" i="1" s="1"/>
  <c r="O9" i="1"/>
  <c r="P9" i="1" s="1"/>
  <c r="O7" i="1"/>
  <c r="P7" i="1" s="1"/>
  <c r="O5" i="1"/>
  <c r="P5" i="1" s="1"/>
  <c r="P4" i="1" l="1"/>
  <c r="O12" i="1"/>
</calcChain>
</file>

<file path=xl/sharedStrings.xml><?xml version="1.0" encoding="utf-8"?>
<sst xmlns="http://schemas.openxmlformats.org/spreadsheetml/2006/main" count="24" uniqueCount="23">
  <si>
    <t xml:space="preserve">  REGIONALNA PRODAJA</t>
  </si>
  <si>
    <t>REGIJA</t>
  </si>
  <si>
    <t>Sjeverna Amerika</t>
  </si>
  <si>
    <t>Azija</t>
  </si>
  <si>
    <t>Europa</t>
  </si>
  <si>
    <t>SIJ</t>
  </si>
  <si>
    <t>VELJ</t>
  </si>
  <si>
    <t>OŽU</t>
  </si>
  <si>
    <t>TRA</t>
  </si>
  <si>
    <t>SVI</t>
  </si>
  <si>
    <t>LIP</t>
  </si>
  <si>
    <t>SRP</t>
  </si>
  <si>
    <t>KOL</t>
  </si>
  <si>
    <t>RUJ</t>
  </si>
  <si>
    <t>LIS</t>
  </si>
  <si>
    <t>STU</t>
  </si>
  <si>
    <t>PRO</t>
  </si>
  <si>
    <t>%</t>
  </si>
  <si>
    <t>Natpis</t>
  </si>
  <si>
    <t xml:space="preserve"> </t>
  </si>
  <si>
    <r>
      <t xml:space="preserve">
</t>
    </r>
    <r>
      <rPr>
        <b/>
        <sz val="11"/>
        <color theme="3"/>
        <rFont val="Trebuchet MS"/>
        <family val="2"/>
        <scheme val="minor"/>
      </rPr>
      <t>NAPOMENE:</t>
    </r>
    <r>
      <rPr>
        <sz val="11"/>
        <color theme="3"/>
        <rFont val="Trebuchet MS"/>
        <family val="2"/>
        <scheme val="minor"/>
      </rPr>
      <t xml:space="preserve">
Sjeverna Amerika nastavlja sa
snažnim rastom u kolovozu, ali 
moramo pomno pratiti Aziju.</t>
    </r>
  </si>
  <si>
    <t>ZBROJ</t>
  </si>
  <si>
    <t>Grafikon s regionalnom prodajom prikazuje prodaju za maksimalno osam regija od siječnja do prosinca. U ćeliju N2 desno unesite bilješke, a u ćelije ispod podatke o prodaji za svaki mjesec.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</si>
</sst>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#,##0\ &quot;kn&quot;;\-#,##0\ &quot;kn&quot;"/>
    <numFmt numFmtId="7" formatCode="#,##0.00\ &quot;kn&quot;;\-#,##0.00\ &quot;kn&quot;"/>
  </numFmts>
  <fonts count="11" x14ac:knownFonts="1">
    <font>
      <sz val="11"/>
      <color theme="3"/>
      <name val="Trebuchet MS"/>
      <family val="2"/>
      <scheme val="minor"/>
    </font>
    <font>
      <b/>
      <sz val="22"/>
      <color theme="4" tint="-0.499984740745262"/>
      <name val="Trebuchet MS"/>
      <family val="2"/>
      <scheme val="major"/>
    </font>
    <font>
      <b/>
      <sz val="22"/>
      <color theme="0"/>
      <name val="Trebuchet MS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 tint="0.14990691854609822"/>
      <name val="Trebuchet MS"/>
      <family val="2"/>
      <scheme val="minor"/>
    </font>
    <font>
      <u/>
      <sz val="11"/>
      <color theme="9" tint="-0.499984740745262"/>
      <name val="Trebuchet MS"/>
      <family val="2"/>
      <scheme val="minor"/>
    </font>
    <font>
      <u/>
      <sz val="11"/>
      <color theme="4" tint="-0.499984740745262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11"/>
      <color theme="7" tint="-0.499984740745262"/>
      <name val="Trebuchet MS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theme="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medium">
        <color theme="4" tint="0.79998168889431442"/>
      </right>
      <top/>
      <bottom style="thick">
        <color theme="4" tint="-0.499984740745262"/>
      </bottom>
      <diagonal/>
    </border>
  </borders>
  <cellStyleXfs count="9">
    <xf numFmtId="0" fontId="0" fillId="0" borderId="0">
      <alignment wrapText="1"/>
    </xf>
    <xf numFmtId="5" fontId="6" fillId="0" borderId="0" applyFont="0" applyFill="0" applyBorder="0" applyAlignment="0" applyProtection="0"/>
    <xf numFmtId="7" fontId="5" fillId="3" borderId="0" applyBorder="0" applyAlignment="0" applyProtection="0"/>
    <xf numFmtId="0" fontId="1" fillId="0" borderId="0" applyNumberFormat="0" applyProtection="0">
      <alignment vertical="top"/>
    </xf>
    <xf numFmtId="0" fontId="8" fillId="2" borderId="0" applyNumberFormat="0" applyFill="0" applyBorder="0" applyAlignment="0" applyProtection="0"/>
    <xf numFmtId="0" fontId="7" fillId="2" borderId="0" applyNumberFormat="0" applyFill="0" applyBorder="0" applyAlignment="0" applyProtection="0"/>
    <xf numFmtId="9" fontId="5" fillId="3" borderId="0" applyFont="0" applyBorder="0" applyAlignment="0" applyProtection="0"/>
    <xf numFmtId="0" fontId="5" fillId="4" borderId="0" applyNumberFormat="0" applyFont="0" applyProtection="0">
      <alignment vertical="top" wrapText="1"/>
    </xf>
    <xf numFmtId="0" fontId="4" fillId="5" borderId="0" applyNumberFormat="0" applyBorder="0" applyAlignment="0" applyProtection="0"/>
  </cellStyleXfs>
  <cellXfs count="16">
    <xf numFmtId="0" fontId="0" fillId="0" borderId="0" xfId="0">
      <alignment wrapText="1"/>
    </xf>
    <xf numFmtId="0" fontId="0" fillId="0" borderId="0" xfId="0" applyFont="1">
      <alignment wrapText="1"/>
    </xf>
    <xf numFmtId="0" fontId="1" fillId="0" borderId="0" xfId="3" applyFill="1">
      <alignment vertical="top"/>
    </xf>
    <xf numFmtId="5" fontId="0" fillId="2" borderId="0" xfId="1" applyFont="1" applyFill="1"/>
    <xf numFmtId="7" fontId="5" fillId="3" borderId="0" xfId="2"/>
    <xf numFmtId="9" fontId="0" fillId="0" borderId="0" xfId="0" applyNumberFormat="1">
      <alignment wrapText="1"/>
    </xf>
    <xf numFmtId="9" fontId="0" fillId="3" borderId="0" xfId="6" applyFont="1"/>
    <xf numFmtId="5" fontId="9" fillId="6" borderId="0" xfId="1" applyFont="1" applyFill="1" applyAlignment="1">
      <alignment horizontal="right"/>
    </xf>
    <xf numFmtId="0" fontId="10" fillId="6" borderId="0" xfId="0" applyFont="1" applyFill="1" applyAlignment="1">
      <alignment horizontal="left" indent="1"/>
    </xf>
    <xf numFmtId="5" fontId="0" fillId="0" borderId="0" xfId="0" applyNumberFormat="1">
      <alignment wrapText="1"/>
    </xf>
    <xf numFmtId="7" fontId="0" fillId="0" borderId="0" xfId="0" applyNumberFormat="1">
      <alignment wrapText="1"/>
    </xf>
    <xf numFmtId="0" fontId="2" fillId="5" borderId="0" xfId="3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4" borderId="0" xfId="7" applyFont="1">
      <alignment vertical="top" wrapText="1"/>
    </xf>
    <xf numFmtId="0" fontId="5" fillId="4" borderId="0" xfId="7" applyFont="1">
      <alignment vertical="top" wrapText="1"/>
    </xf>
  </cellXfs>
  <cellStyles count="9">
    <cellStyle name="Bilješka" xfId="7" builtinId="10" customBuiltin="1"/>
    <cellStyle name="Hiperveza" xfId="4" builtinId="8" customBuiltin="1"/>
    <cellStyle name="Isticanje1" xfId="8" builtinId="29" customBuiltin="1"/>
    <cellStyle name="Naslov 1" xfId="3" builtinId="16" customBuiltin="1"/>
    <cellStyle name="Normalno" xfId="0" builtinId="0" customBuiltin="1"/>
    <cellStyle name="Postotak" xfId="6" builtinId="5" customBuiltin="1"/>
    <cellStyle name="Praćena hiperveza" xfId="5" builtinId="9" customBuiltin="1"/>
    <cellStyle name="Valuta" xfId="1" builtinId="4" customBuiltin="1"/>
    <cellStyle name="Valuta [0]" xfId="2" builtinId="7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theme="2"/>
          <bgColor theme="2"/>
        </patternFill>
      </fill>
      <alignment horizontal="right" vertical="bottom" textRotation="0" wrapText="0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</dxf>
    <dxf>
      <numFmt numFmtId="11" formatCode="#,##0.00\ &quot;kn&quot;;\-#,##0.00\ &quot;kn&quot;"/>
    </dxf>
    <dxf>
      <alignment horizontal="right" vertical="bottom" textRotation="0" wrapText="0" indent="0" justifyLastLine="0" shrinkToFit="0" readingOrder="0"/>
      <border diagonalUp="0" diagonalDown="0">
        <left style="medium">
          <color theme="2"/>
        </left>
        <right/>
        <top/>
        <bottom/>
        <vertical/>
        <horizontal/>
      </border>
    </dxf>
    <dxf>
      <numFmt numFmtId="9" formatCode="#,##0\ &quot;kn&quot;;\-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kn&quot;;\-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kn&quot;;\-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kn&quot;;\-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kn&quot;;\-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kn&quot;;\-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kn&quot;;\-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kn&quot;;\-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kn&quot;;\-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kn&quot;;\-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kn&quot;;\-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numFmt numFmtId="9" formatCode="#,##0\ &quot;kn&quot;;\-#,##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theme="2"/>
          <bgColor theme="2"/>
        </patternFill>
      </fill>
    </dxf>
    <dxf>
      <border outline="0">
        <top style="thick">
          <color theme="4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fill>
        <patternFill patternType="solid">
          <fgColor theme="2"/>
          <bgColor theme="2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Trebuchet MS"/>
        <scheme val="major"/>
      </font>
      <fill>
        <patternFill patternType="solid">
          <fgColor theme="2"/>
          <bgColor theme="2"/>
        </patternFill>
      </fill>
      <alignment horizontal="left" vertical="bottom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 tint="-0.499984740745262"/>
      </font>
      <border>
        <left/>
        <right/>
        <top style="thick">
          <color theme="4" tint="-0.499984740745262"/>
        </top>
        <bottom style="thin">
          <color theme="4" tint="-0.499984740745262"/>
        </bottom>
        <vertical style="thick">
          <color theme="2"/>
        </vertical>
      </border>
    </dxf>
    <dxf>
      <fill>
        <patternFill>
          <bgColor theme="2"/>
        </patternFill>
      </fill>
    </dxf>
  </dxfs>
  <tableStyles count="1" defaultTableStyle="Regionalna prodaja" defaultPivotStyle="PivotStyleLight1">
    <tableStyle name="Regionalna prodaja" pivot="0" count="5" xr9:uid="{00000000-0011-0000-FFFF-FFFF00000000}">
      <tableStyleElement type="wholeTable" dxfId="37"/>
      <tableStyleElement type="headerRow" dxfId="36"/>
      <tableStyleElement type="totalRow" dxfId="35"/>
      <tableStyleElement type="lastColumn" dxfId="34"/>
      <tableStyleElement type="lastHeaderCell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0046998750275E-2"/>
          <c:y val="4.2970571366402123E-2"/>
          <c:w val="0.91158406193732078"/>
          <c:h val="0.86007090957961974"/>
        </c:manualLayout>
      </c:layout>
      <c:lineChart>
        <c:grouping val="standard"/>
        <c:varyColors val="0"/>
        <c:ser>
          <c:idx val="0"/>
          <c:order val="0"/>
          <c:tx>
            <c:strRef>
              <c:f>'Regionalna prodaja'!$A$4</c:f>
              <c:strCache>
                <c:ptCount val="1"/>
                <c:pt idx="0">
                  <c:v>Sjeverna Amerika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'Regionalna prodaja'!$B$3:$M$3</c:f>
              <c:strCache>
                <c:ptCount val="12"/>
                <c:pt idx="0">
                  <c:v>SIJ</c:v>
                </c:pt>
                <c:pt idx="1">
                  <c:v>VELJ</c:v>
                </c:pt>
                <c:pt idx="2">
                  <c:v>OŽU</c:v>
                </c:pt>
                <c:pt idx="3">
                  <c:v>TRA</c:v>
                </c:pt>
                <c:pt idx="4">
                  <c:v>SVI</c:v>
                </c:pt>
                <c:pt idx="5">
                  <c:v>LIP</c:v>
                </c:pt>
                <c:pt idx="6">
                  <c:v>SRP</c:v>
                </c:pt>
                <c:pt idx="7">
                  <c:v>KOL</c:v>
                </c:pt>
                <c:pt idx="8">
                  <c:v>RUJ</c:v>
                </c:pt>
                <c:pt idx="9">
                  <c:v>LIS</c:v>
                </c:pt>
                <c:pt idx="10">
                  <c:v>STU</c:v>
                </c:pt>
                <c:pt idx="11">
                  <c:v>PRO</c:v>
                </c:pt>
              </c:strCache>
            </c:strRef>
          </c:cat>
          <c:val>
            <c:numRef>
              <c:f>'Regionalna prodaja'!$B$4:$M$4</c:f>
              <c:numCache>
                <c:formatCode>"kn"#,##0_);\("kn"#,##0\)</c:formatCode>
                <c:ptCount val="12"/>
                <c:pt idx="0">
                  <c:v>23000</c:v>
                </c:pt>
                <c:pt idx="1">
                  <c:v>25000</c:v>
                </c:pt>
                <c:pt idx="2">
                  <c:v>19000</c:v>
                </c:pt>
                <c:pt idx="3">
                  <c:v>13000</c:v>
                </c:pt>
                <c:pt idx="4">
                  <c:v>18000</c:v>
                </c:pt>
                <c:pt idx="5">
                  <c:v>22000</c:v>
                </c:pt>
                <c:pt idx="6">
                  <c:v>26000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9C-4B2E-8270-7B1B5FDA673B}"/>
            </c:ext>
          </c:extLst>
        </c:ser>
        <c:ser>
          <c:idx val="1"/>
          <c:order val="1"/>
          <c:tx>
            <c:strRef>
              <c:f>'Regionalna prodaja'!$A$5</c:f>
              <c:strCache>
                <c:ptCount val="1"/>
                <c:pt idx="0">
                  <c:v>Azija</c:v>
                </c:pt>
              </c:strCache>
            </c:strRef>
          </c:tx>
          <c:spPr>
            <a:ln w="25400"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'Regionalna prodaja'!$B$3:$M$3</c:f>
              <c:strCache>
                <c:ptCount val="12"/>
                <c:pt idx="0">
                  <c:v>SIJ</c:v>
                </c:pt>
                <c:pt idx="1">
                  <c:v>VELJ</c:v>
                </c:pt>
                <c:pt idx="2">
                  <c:v>OŽU</c:v>
                </c:pt>
                <c:pt idx="3">
                  <c:v>TRA</c:v>
                </c:pt>
                <c:pt idx="4">
                  <c:v>SVI</c:v>
                </c:pt>
                <c:pt idx="5">
                  <c:v>LIP</c:v>
                </c:pt>
                <c:pt idx="6">
                  <c:v>SRP</c:v>
                </c:pt>
                <c:pt idx="7">
                  <c:v>KOL</c:v>
                </c:pt>
                <c:pt idx="8">
                  <c:v>RUJ</c:v>
                </c:pt>
                <c:pt idx="9">
                  <c:v>LIS</c:v>
                </c:pt>
                <c:pt idx="10">
                  <c:v>STU</c:v>
                </c:pt>
                <c:pt idx="11">
                  <c:v>PRO</c:v>
                </c:pt>
              </c:strCache>
            </c:strRef>
          </c:cat>
          <c:val>
            <c:numRef>
              <c:f>'Regionalna prodaja'!$B$5:$M$5</c:f>
              <c:numCache>
                <c:formatCode>"kn"#,##0_);\("kn"#,##0\)</c:formatCode>
                <c:ptCount val="12"/>
                <c:pt idx="0">
                  <c:v>14000</c:v>
                </c:pt>
                <c:pt idx="1">
                  <c:v>18000</c:v>
                </c:pt>
                <c:pt idx="2">
                  <c:v>14000</c:v>
                </c:pt>
                <c:pt idx="3">
                  <c:v>12000</c:v>
                </c:pt>
                <c:pt idx="4">
                  <c:v>14000</c:v>
                </c:pt>
                <c:pt idx="5">
                  <c:v>18000</c:v>
                </c:pt>
                <c:pt idx="6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C-4B2E-8270-7B1B5FDA673B}"/>
            </c:ext>
          </c:extLst>
        </c:ser>
        <c:ser>
          <c:idx val="2"/>
          <c:order val="2"/>
          <c:tx>
            <c:strRef>
              <c:f>'Regionalna prodaja'!$A$6</c:f>
              <c:strCache>
                <c:ptCount val="1"/>
                <c:pt idx="0">
                  <c:v>Europa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'Regionalna prodaja'!$B$3:$M$3</c:f>
              <c:strCache>
                <c:ptCount val="12"/>
                <c:pt idx="0">
                  <c:v>SIJ</c:v>
                </c:pt>
                <c:pt idx="1">
                  <c:v>VELJ</c:v>
                </c:pt>
                <c:pt idx="2">
                  <c:v>OŽU</c:v>
                </c:pt>
                <c:pt idx="3">
                  <c:v>TRA</c:v>
                </c:pt>
                <c:pt idx="4">
                  <c:v>SVI</c:v>
                </c:pt>
                <c:pt idx="5">
                  <c:v>LIP</c:v>
                </c:pt>
                <c:pt idx="6">
                  <c:v>SRP</c:v>
                </c:pt>
                <c:pt idx="7">
                  <c:v>KOL</c:v>
                </c:pt>
                <c:pt idx="8">
                  <c:v>RUJ</c:v>
                </c:pt>
                <c:pt idx="9">
                  <c:v>LIS</c:v>
                </c:pt>
                <c:pt idx="10">
                  <c:v>STU</c:v>
                </c:pt>
                <c:pt idx="11">
                  <c:v>PRO</c:v>
                </c:pt>
              </c:strCache>
            </c:strRef>
          </c:cat>
          <c:val>
            <c:numRef>
              <c:f>'Regionalna prodaja'!$B$6:$M$6</c:f>
              <c:numCache>
                <c:formatCode>"kn"#,##0_);\("kn"#,##0\)</c:formatCode>
                <c:ptCount val="12"/>
                <c:pt idx="0">
                  <c:v>20000</c:v>
                </c:pt>
                <c:pt idx="1">
                  <c:v>12000</c:v>
                </c:pt>
                <c:pt idx="2">
                  <c:v>13000</c:v>
                </c:pt>
                <c:pt idx="3">
                  <c:v>10000</c:v>
                </c:pt>
                <c:pt idx="4">
                  <c:v>11000</c:v>
                </c:pt>
                <c:pt idx="5">
                  <c:v>15000</c:v>
                </c:pt>
                <c:pt idx="6">
                  <c:v>17000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9C-4B2E-8270-7B1B5FDA673B}"/>
            </c:ext>
          </c:extLst>
        </c:ser>
        <c:ser>
          <c:idx val="6"/>
          <c:order val="3"/>
          <c:tx>
            <c:strRef>
              <c:f>'Regionalna prodaja'!$A$7</c:f>
              <c:strCache>
                <c:ptCount val="1"/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'Regionalna prodaja'!$B$3:$M$3</c:f>
              <c:strCache>
                <c:ptCount val="12"/>
                <c:pt idx="0">
                  <c:v>SIJ</c:v>
                </c:pt>
                <c:pt idx="1">
                  <c:v>VELJ</c:v>
                </c:pt>
                <c:pt idx="2">
                  <c:v>OŽU</c:v>
                </c:pt>
                <c:pt idx="3">
                  <c:v>TRA</c:v>
                </c:pt>
                <c:pt idx="4">
                  <c:v>SVI</c:v>
                </c:pt>
                <c:pt idx="5">
                  <c:v>LIP</c:v>
                </c:pt>
                <c:pt idx="6">
                  <c:v>SRP</c:v>
                </c:pt>
                <c:pt idx="7">
                  <c:v>KOL</c:v>
                </c:pt>
                <c:pt idx="8">
                  <c:v>RUJ</c:v>
                </c:pt>
                <c:pt idx="9">
                  <c:v>LIS</c:v>
                </c:pt>
                <c:pt idx="10">
                  <c:v>STU</c:v>
                </c:pt>
                <c:pt idx="11">
                  <c:v>PRO</c:v>
                </c:pt>
              </c:strCache>
            </c:strRef>
          </c:cat>
          <c:val>
            <c:numRef>
              <c:f>'Regionalna prodaja'!$B$7:$M$7</c:f>
              <c:numCache>
                <c:formatCode>"kn"#,##0_);\("kn"#,##0\)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9C-4B2E-8270-7B1B5FDA673B}"/>
            </c:ext>
          </c:extLst>
        </c:ser>
        <c:ser>
          <c:idx val="3"/>
          <c:order val="4"/>
          <c:tx>
            <c:strRef>
              <c:f>'Regionalna prodaja'!$A$8</c:f>
              <c:strCache>
                <c:ptCount val="1"/>
              </c:strCache>
            </c:strRef>
          </c:tx>
          <c:spPr>
            <a:ln w="254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'Regionalna prodaja'!$B$3:$M$3</c:f>
              <c:strCache>
                <c:ptCount val="12"/>
                <c:pt idx="0">
                  <c:v>SIJ</c:v>
                </c:pt>
                <c:pt idx="1">
                  <c:v>VELJ</c:v>
                </c:pt>
                <c:pt idx="2">
                  <c:v>OŽU</c:v>
                </c:pt>
                <c:pt idx="3">
                  <c:v>TRA</c:v>
                </c:pt>
                <c:pt idx="4">
                  <c:v>SVI</c:v>
                </c:pt>
                <c:pt idx="5">
                  <c:v>LIP</c:v>
                </c:pt>
                <c:pt idx="6">
                  <c:v>SRP</c:v>
                </c:pt>
                <c:pt idx="7">
                  <c:v>KOL</c:v>
                </c:pt>
                <c:pt idx="8">
                  <c:v>RUJ</c:v>
                </c:pt>
                <c:pt idx="9">
                  <c:v>LIS</c:v>
                </c:pt>
                <c:pt idx="10">
                  <c:v>STU</c:v>
                </c:pt>
                <c:pt idx="11">
                  <c:v>PRO</c:v>
                </c:pt>
              </c:strCache>
            </c:strRef>
          </c:cat>
          <c:val>
            <c:numRef>
              <c:f>'Regionalna prodaja'!$B$8:$M$8</c:f>
              <c:numCache>
                <c:formatCode>"kn"#,##0_);\("kn"#,##0\)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9C-4B2E-8270-7B1B5FDA673B}"/>
            </c:ext>
          </c:extLst>
        </c:ser>
        <c:ser>
          <c:idx val="4"/>
          <c:order val="5"/>
          <c:tx>
            <c:strRef>
              <c:f>'Regionalna prodaja'!$A$9</c:f>
              <c:strCache>
                <c:ptCount val="1"/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'Regionalna prodaja'!$B$3:$M$3</c:f>
              <c:strCache>
                <c:ptCount val="12"/>
                <c:pt idx="0">
                  <c:v>SIJ</c:v>
                </c:pt>
                <c:pt idx="1">
                  <c:v>VELJ</c:v>
                </c:pt>
                <c:pt idx="2">
                  <c:v>OŽU</c:v>
                </c:pt>
                <c:pt idx="3">
                  <c:v>TRA</c:v>
                </c:pt>
                <c:pt idx="4">
                  <c:v>SVI</c:v>
                </c:pt>
                <c:pt idx="5">
                  <c:v>LIP</c:v>
                </c:pt>
                <c:pt idx="6">
                  <c:v>SRP</c:v>
                </c:pt>
                <c:pt idx="7">
                  <c:v>KOL</c:v>
                </c:pt>
                <c:pt idx="8">
                  <c:v>RUJ</c:v>
                </c:pt>
                <c:pt idx="9">
                  <c:v>LIS</c:v>
                </c:pt>
                <c:pt idx="10">
                  <c:v>STU</c:v>
                </c:pt>
                <c:pt idx="11">
                  <c:v>PRO</c:v>
                </c:pt>
              </c:strCache>
            </c:strRef>
          </c:cat>
          <c:val>
            <c:numRef>
              <c:f>'Regionalna prodaja'!$B$9:$M$9</c:f>
              <c:numCache>
                <c:formatCode>"kn"#,##0_);\("kn"#,##0\)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9C-4B2E-8270-7B1B5FDA673B}"/>
            </c:ext>
          </c:extLst>
        </c:ser>
        <c:ser>
          <c:idx val="5"/>
          <c:order val="6"/>
          <c:tx>
            <c:strRef>
              <c:f>'Regionalna prodaja'!$A$10</c:f>
              <c:strCache>
                <c:ptCount val="1"/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'Regionalna prodaja'!$B$3:$M$3</c:f>
              <c:strCache>
                <c:ptCount val="12"/>
                <c:pt idx="0">
                  <c:v>SIJ</c:v>
                </c:pt>
                <c:pt idx="1">
                  <c:v>VELJ</c:v>
                </c:pt>
                <c:pt idx="2">
                  <c:v>OŽU</c:v>
                </c:pt>
                <c:pt idx="3">
                  <c:v>TRA</c:v>
                </c:pt>
                <c:pt idx="4">
                  <c:v>SVI</c:v>
                </c:pt>
                <c:pt idx="5">
                  <c:v>LIP</c:v>
                </c:pt>
                <c:pt idx="6">
                  <c:v>SRP</c:v>
                </c:pt>
                <c:pt idx="7">
                  <c:v>KOL</c:v>
                </c:pt>
                <c:pt idx="8">
                  <c:v>RUJ</c:v>
                </c:pt>
                <c:pt idx="9">
                  <c:v>LIS</c:v>
                </c:pt>
                <c:pt idx="10">
                  <c:v>STU</c:v>
                </c:pt>
                <c:pt idx="11">
                  <c:v>PRO</c:v>
                </c:pt>
              </c:strCache>
            </c:strRef>
          </c:cat>
          <c:val>
            <c:numRef>
              <c:f>'Regionalna prodaja'!$B$10:$M$10</c:f>
              <c:numCache>
                <c:formatCode>"kn"#,##0_);\("kn"#,##0\)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9C-4B2E-8270-7B1B5FDA673B}"/>
            </c:ext>
          </c:extLst>
        </c:ser>
        <c:ser>
          <c:idx val="7"/>
          <c:order val="7"/>
          <c:tx>
            <c:strRef>
              <c:f>'Regionalna prodaja'!$A$11</c:f>
              <c:strCache>
                <c:ptCount val="1"/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'Regionalna prodaja'!$B$3:$M$3</c:f>
              <c:strCache>
                <c:ptCount val="12"/>
                <c:pt idx="0">
                  <c:v>SIJ</c:v>
                </c:pt>
                <c:pt idx="1">
                  <c:v>VELJ</c:v>
                </c:pt>
                <c:pt idx="2">
                  <c:v>OŽU</c:v>
                </c:pt>
                <c:pt idx="3">
                  <c:v>TRA</c:v>
                </c:pt>
                <c:pt idx="4">
                  <c:v>SVI</c:v>
                </c:pt>
                <c:pt idx="5">
                  <c:v>LIP</c:v>
                </c:pt>
                <c:pt idx="6">
                  <c:v>SRP</c:v>
                </c:pt>
                <c:pt idx="7">
                  <c:v>KOL</c:v>
                </c:pt>
                <c:pt idx="8">
                  <c:v>RUJ</c:v>
                </c:pt>
                <c:pt idx="9">
                  <c:v>LIS</c:v>
                </c:pt>
                <c:pt idx="10">
                  <c:v>STU</c:v>
                </c:pt>
                <c:pt idx="11">
                  <c:v>PRO</c:v>
                </c:pt>
              </c:strCache>
            </c:strRef>
          </c:cat>
          <c:val>
            <c:numRef>
              <c:f>'Regionalna prodaja'!$B$11:$M$11</c:f>
              <c:numCache>
                <c:formatCode>"kn"#,##0_);\("kn"#,##0\)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9C-4B2E-8270-7B1B5FDA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8488"/>
        <c:axId val="923958880"/>
      </c:lineChart>
      <c:scatterChart>
        <c:scatterStyle val="lineMarker"/>
        <c:varyColors val="0"/>
        <c:ser>
          <c:idx val="8"/>
          <c:order val="8"/>
          <c:tx>
            <c:v>Oznake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Sjeverna Amerika (42 %)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9C-4B2E-8270-7B1B5FDA67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Azija (29 %)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9C-4B2E-8270-7B1B5FDA67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Europa (28 %)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9C-4B2E-8270-7B1B5FDA67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9C-4B2E-8270-7B1B5FDA673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9C-4B2E-8270-7B1B5FDA673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9C-4B2E-8270-7B1B5FDA673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09C-4B2E-8270-7B1B5FDA673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(0 %)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9C-4B2E-8270-7B1B5FDA67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[0]!x</c:f>
              <c:numCache>
                <c:formatCode>General</c:formatCode>
                <c:ptCount val="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[0]!y</c:f>
              <c:numCache>
                <c:formatCode>General</c:formatCode>
                <c:ptCount val="8"/>
                <c:pt idx="0">
                  <c:v>26000</c:v>
                </c:pt>
                <c:pt idx="1">
                  <c:v>12000</c:v>
                </c:pt>
                <c:pt idx="2">
                  <c:v>17000</c:v>
                </c:pt>
                <c:pt idx="3">
                  <c:v>-3.6972963764972627E+197</c:v>
                </c:pt>
                <c:pt idx="4">
                  <c:v>-3.6972963764972627E+197</c:v>
                </c:pt>
                <c:pt idx="5">
                  <c:v>-3.6972963764972627E+197</c:v>
                </c:pt>
                <c:pt idx="6">
                  <c:v>-3.6972963764972627E+197</c:v>
                </c:pt>
                <c:pt idx="7">
                  <c:v>-3.6972963764972627E+197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09C-4B2E-8270-7B1B5FDA673B}"/>
            </c:ext>
          </c:extLst>
        </c:ser>
        <c:ser>
          <c:idx val="9"/>
          <c:order val="9"/>
          <c:tx>
            <c:v>Prozor</c:v>
          </c:tx>
          <c:spPr>
            <a:ln w="28575">
              <a:noFill/>
            </a:ln>
          </c:spPr>
          <c:marker>
            <c:symbol val="none"/>
          </c:marker>
          <c:xVal>
            <c:numRef>
              <c:f>[0]!xProzor</c:f>
              <c:numCache>
                <c:formatCode>General</c:formatCode>
                <c:ptCount val="1"/>
                <c:pt idx="0">
                  <c:v>14</c:v>
                </c:pt>
              </c:numCache>
            </c:numRef>
          </c:xVal>
          <c:yVal>
            <c:numRef>
              <c:f>[0]!yProzor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09C-4B2E-8270-7B1B5FDA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958488"/>
        <c:axId val="923958880"/>
      </c:scatterChart>
      <c:catAx>
        <c:axId val="923958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>
            <a:solidFill>
              <a:schemeClr val="bg2">
                <a:lumMod val="50000"/>
              </a:schemeClr>
            </a:solidFill>
          </a:ln>
        </c:spPr>
        <c:crossAx val="923958880"/>
        <c:crosses val="autoZero"/>
        <c:auto val="0"/>
        <c:lblAlgn val="ctr"/>
        <c:lblOffset val="100"/>
        <c:noMultiLvlLbl val="0"/>
      </c:catAx>
      <c:valAx>
        <c:axId val="923958880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2">
                  <a:lumMod val="90000"/>
                </a:schemeClr>
              </a:solidFill>
            </a:ln>
          </c:spPr>
        </c:majorGridlines>
        <c:numFmt formatCode="#,##0\ &quot;kn&quot;" sourceLinked="0"/>
        <c:majorTickMark val="none"/>
        <c:minorTickMark val="none"/>
        <c:tickLblPos val="nextTo"/>
        <c:crossAx val="923958488"/>
        <c:crosses val="autoZero"/>
        <c:crossBetween val="midCat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100"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141111</xdr:colOff>
      <xdr:row>1</xdr:row>
      <xdr:rowOff>126999</xdr:rowOff>
    </xdr:from>
    <xdr:to>
      <xdr:col>12</xdr:col>
      <xdr:colOff>455788</xdr:colOff>
      <xdr:row>1</xdr:row>
      <xdr:rowOff>3106419</xdr:rowOff>
    </xdr:to>
    <xdr:graphicFrame macro="">
      <xdr:nvGraphicFramePr>
        <xdr:cNvPr id="3" name="Grafikon s regionalnom prodajom" descr="Grafikon s regionalnom prodajom prikazuje prodaju za maksimalno osam regija od siječnja do prosin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ja" displayName="Regija" ref="A3:P12" totalsRowCount="1" headerRowDxfId="32" dataDxfId="31" tableBorderDxfId="30">
  <autoFilter ref="A3:P11" xr:uid="{00000000-0009-0000-0100-000001000000}"/>
  <tableColumns count="16">
    <tableColumn id="1" xr3:uid="{00000000-0010-0000-0000-000001000000}" name="REGIJA" totalsRowLabel="ZBROJ" dataDxfId="29"/>
    <tableColumn id="2" xr3:uid="{00000000-0010-0000-0000-000002000000}" name="SIJ" totalsRowFunction="sum" dataDxfId="28" totalsRowDxfId="27"/>
    <tableColumn id="3" xr3:uid="{00000000-0010-0000-0000-000003000000}" name="VELJ" totalsRowFunction="sum" dataDxfId="26" totalsRowDxfId="25"/>
    <tableColumn id="4" xr3:uid="{00000000-0010-0000-0000-000004000000}" name="OŽU" totalsRowFunction="sum" dataDxfId="24" totalsRowDxfId="23"/>
    <tableColumn id="5" xr3:uid="{00000000-0010-0000-0000-000005000000}" name="TRA" totalsRowFunction="sum" dataDxfId="22" totalsRowDxfId="21"/>
    <tableColumn id="6" xr3:uid="{00000000-0010-0000-0000-000006000000}" name="SVI" totalsRowFunction="sum" dataDxfId="20" totalsRowDxfId="19"/>
    <tableColumn id="7" xr3:uid="{00000000-0010-0000-0000-000007000000}" name="LIP" totalsRowFunction="sum" dataDxfId="18" totalsRowDxfId="17"/>
    <tableColumn id="8" xr3:uid="{00000000-0010-0000-0000-000008000000}" name="SRP" totalsRowFunction="sum" dataDxfId="16" totalsRowDxfId="15"/>
    <tableColumn id="9" xr3:uid="{00000000-0010-0000-0000-000009000000}" name="KOL" totalsRowFunction="sum" dataDxfId="14" totalsRowDxfId="13"/>
    <tableColumn id="10" xr3:uid="{00000000-0010-0000-0000-00000A000000}" name="RUJ" totalsRowFunction="sum" dataDxfId="12" totalsRowDxfId="11"/>
    <tableColumn id="11" xr3:uid="{00000000-0010-0000-0000-00000B000000}" name="LIS" totalsRowFunction="sum" dataDxfId="10" totalsRowDxfId="9"/>
    <tableColumn id="12" xr3:uid="{00000000-0010-0000-0000-00000C000000}" name="STU" totalsRowFunction="sum" dataDxfId="8" totalsRowDxfId="7"/>
    <tableColumn id="13" xr3:uid="{00000000-0010-0000-0000-00000D000000}" name="PRO" totalsRowFunction="sum" dataDxfId="6" totalsRowDxfId="5"/>
    <tableColumn id="14" xr3:uid="{00000000-0010-0000-0000-00000E000000}" name="ZBROJ" totalsRowFunction="sum" dataDxfId="4" totalsRowDxfId="3">
      <calculatedColumnFormula>SUM('Regionalna prodaja'!$B4:$M4)</calculatedColumnFormula>
    </tableColumn>
    <tableColumn id="15" xr3:uid="{00000000-0010-0000-0000-00000F000000}" name="%" totalsRowFunction="sum" dataDxfId="2" totalsRowDxfId="1">
      <calculatedColumnFormula>'Regionalna prodaja'!$N4/SUM('Regionalna prodaja'!$N$4:$N$11)</calculatedColumnFormula>
    </tableColumn>
    <tableColumn id="16" xr3:uid="{00000000-0010-0000-0000-000010000000}" name="Natpis" dataDxfId="0">
      <calculatedColumnFormula>'Regionalna prodaja'!$A4 &amp; " (" &amp; TEXT('Regionalna prodaja'!$O4,"0%") &amp; ")"</calculatedColumnFormula>
    </tableColumn>
  </tableColumns>
  <tableStyleInfo name="Regionalna prodaja" showFirstColumn="0" showLastColumn="1" showRowStripes="1" showColumnStripes="0"/>
  <extLst>
    <ext xmlns:x14="http://schemas.microsoft.com/office/spreadsheetml/2009/9/main" uri="{504A1905-F514-4f6f-8877-14C23A59335A}">
      <x14:table altTextSummary="U ovu tablicu unesite podatke o prodaji za maksimalno 8 regija od siječnja od prosinca. Ukupni zbroj i % automatski se ažuriraju"/>
    </ext>
  </extLst>
</table>
</file>

<file path=xl/theme/theme1.xml><?xml version="1.0" encoding="utf-8"?>
<a:theme xmlns:a="http://schemas.openxmlformats.org/drawingml/2006/main" name="Office Theme">
  <a:themeElements>
    <a:clrScheme name="Regional Sales">
      <a:dk1>
        <a:sysClr val="windowText" lastClr="000000"/>
      </a:dk1>
      <a:lt1>
        <a:sysClr val="window" lastClr="FFFFFF"/>
      </a:lt1>
      <a:dk2>
        <a:srgbClr val="39352A"/>
      </a:dk2>
      <a:lt2>
        <a:srgbClr val="F1F0ED"/>
      </a:lt2>
      <a:accent1>
        <a:srgbClr val="B5D7E1"/>
      </a:accent1>
      <a:accent2>
        <a:srgbClr val="FBB787"/>
      </a:accent2>
      <a:accent3>
        <a:srgbClr val="EDD3A9"/>
      </a:accent3>
      <a:accent4>
        <a:srgbClr val="AACEBD"/>
      </a:accent4>
      <a:accent5>
        <a:srgbClr val="FFCD95"/>
      </a:accent5>
      <a:accent6>
        <a:srgbClr val="D7B3BF"/>
      </a:accent6>
      <a:hlink>
        <a:srgbClr val="ADD2DE"/>
      </a:hlink>
      <a:folHlink>
        <a:srgbClr val="D7B3BF"/>
      </a:folHlink>
    </a:clrScheme>
    <a:fontScheme name="Regional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A1:Q12"/>
  <sheetViews>
    <sheetView showGridLines="0" tabSelected="1" zoomScale="90" zoomScaleNormal="90" workbookViewId="0">
      <selection sqref="A1:O1"/>
    </sheetView>
  </sheetViews>
  <sheetFormatPr defaultRowHeight="30" customHeight="1" x14ac:dyDescent="0.3"/>
  <cols>
    <col min="1" max="1" width="16" customWidth="1"/>
    <col min="2" max="13" width="11.75" customWidth="1"/>
    <col min="14" max="14" width="14.5" bestFit="1" customWidth="1"/>
    <col min="15" max="15" width="12.375" customWidth="1"/>
    <col min="16" max="16" width="21.375" hidden="1" customWidth="1"/>
    <col min="17" max="17" width="4.125" customWidth="1"/>
    <col min="18" max="18" width="11.75" customWidth="1"/>
  </cols>
  <sheetData>
    <row r="1" spans="1:17" s="2" customFormat="1" ht="39.950000000000003" customHeight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/>
      <c r="Q1" s="2" t="s">
        <v>19</v>
      </c>
    </row>
    <row r="2" spans="1:17" s="1" customFormat="1" ht="263.10000000000002" customHeight="1" thickBot="1" x14ac:dyDescent="0.3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4" t="s">
        <v>20</v>
      </c>
      <c r="O2" s="15"/>
      <c r="P2"/>
    </row>
    <row r="3" spans="1:17" ht="30" customHeight="1" thickTop="1" x14ac:dyDescent="0.3">
      <c r="A3" t="s">
        <v>1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  <c r="N3" t="s">
        <v>21</v>
      </c>
      <c r="O3" t="s">
        <v>17</v>
      </c>
      <c r="P3" s="8" t="s">
        <v>18</v>
      </c>
    </row>
    <row r="4" spans="1:17" ht="30" customHeight="1" x14ac:dyDescent="0.3">
      <c r="A4" t="s">
        <v>2</v>
      </c>
      <c r="B4" s="3">
        <v>23000</v>
      </c>
      <c r="C4" s="3">
        <v>25000</v>
      </c>
      <c r="D4" s="3">
        <v>19000</v>
      </c>
      <c r="E4" s="3">
        <v>13000</v>
      </c>
      <c r="F4" s="3">
        <v>18000</v>
      </c>
      <c r="G4" s="3">
        <v>22000</v>
      </c>
      <c r="H4" s="3">
        <v>26000</v>
      </c>
      <c r="I4" s="3"/>
      <c r="J4" s="3"/>
      <c r="K4" s="3"/>
      <c r="L4" s="3"/>
      <c r="M4" s="3"/>
      <c r="N4" s="4">
        <f>SUM('Regionalna prodaja'!$B4:$M4)</f>
        <v>146000</v>
      </c>
      <c r="O4" s="6">
        <f>'Regionalna prodaja'!$N4/SUM('Regionalna prodaja'!$N$4:$N$11)</f>
        <v>0.42196531791907516</v>
      </c>
      <c r="P4" s="7" t="str">
        <f>'Regionalna prodaja'!$A4 &amp; " (" &amp; TEXT('Regionalna prodaja'!$O4,"0%") &amp; ")"</f>
        <v>Sjeverna Amerika (42%)</v>
      </c>
    </row>
    <row r="5" spans="1:17" ht="30" customHeight="1" x14ac:dyDescent="0.3">
      <c r="A5" t="s">
        <v>3</v>
      </c>
      <c r="B5" s="3">
        <v>14000</v>
      </c>
      <c r="C5" s="3">
        <v>18000</v>
      </c>
      <c r="D5" s="3">
        <v>14000</v>
      </c>
      <c r="E5" s="3">
        <v>12000</v>
      </c>
      <c r="F5" s="3">
        <v>14000</v>
      </c>
      <c r="G5" s="3">
        <v>18000</v>
      </c>
      <c r="H5" s="3">
        <v>12000</v>
      </c>
      <c r="I5" s="3"/>
      <c r="J5" s="3"/>
      <c r="K5" s="3"/>
      <c r="L5" s="3"/>
      <c r="M5" s="3"/>
      <c r="N5" s="4">
        <f>SUM('Regionalna prodaja'!$B5:$M5)</f>
        <v>102000</v>
      </c>
      <c r="O5" s="6">
        <f>'Regionalna prodaja'!$N5/SUM('Regionalna prodaja'!$N$4:$N$11)</f>
        <v>0.2947976878612717</v>
      </c>
      <c r="P5" s="7" t="str">
        <f>'Regionalna prodaja'!$A5 &amp; " (" &amp; TEXT('Regionalna prodaja'!$O5,"0%") &amp; ")"</f>
        <v>Azija (29%)</v>
      </c>
    </row>
    <row r="6" spans="1:17" ht="30" customHeight="1" x14ac:dyDescent="0.3">
      <c r="A6" t="s">
        <v>4</v>
      </c>
      <c r="B6" s="3">
        <v>20000</v>
      </c>
      <c r="C6" s="3">
        <v>12000</v>
      </c>
      <c r="D6" s="3">
        <v>13000</v>
      </c>
      <c r="E6" s="3">
        <v>10000</v>
      </c>
      <c r="F6" s="3">
        <v>11000</v>
      </c>
      <c r="G6" s="3">
        <v>15000</v>
      </c>
      <c r="H6" s="3">
        <v>17000</v>
      </c>
      <c r="I6" s="3"/>
      <c r="J6" s="3"/>
      <c r="K6" s="3"/>
      <c r="L6" s="3"/>
      <c r="M6" s="3"/>
      <c r="N6" s="4">
        <f>SUM('Regionalna prodaja'!$B6:$M6)</f>
        <v>98000</v>
      </c>
      <c r="O6" s="6">
        <f>'Regionalna prodaja'!$N6/SUM('Regionalna prodaja'!$N$4:$N$11)</f>
        <v>0.2832369942196532</v>
      </c>
      <c r="P6" s="7" t="str">
        <f>'Regionalna prodaja'!$A6 &amp; " (" &amp; TEXT('Regionalna prodaja'!$O6,"0%") &amp; ")"</f>
        <v>Europa (28%)</v>
      </c>
    </row>
    <row r="7" spans="1:17" ht="30" customHeight="1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>
        <f>SUM('Regionalna prodaja'!$B7:$M7)</f>
        <v>0</v>
      </c>
      <c r="O7" s="6">
        <f>'Regionalna prodaja'!$N7/SUM('Regionalna prodaja'!$N$4:$N$11)</f>
        <v>0</v>
      </c>
      <c r="P7" s="7" t="str">
        <f>'Regionalna prodaja'!$A7 &amp; " (" &amp; TEXT('Regionalna prodaja'!$O7,"0%") &amp; ")"</f>
        <v xml:space="preserve"> (0%)</v>
      </c>
    </row>
    <row r="8" spans="1:17" ht="30" customHeigh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>
        <f>SUM('Regionalna prodaja'!$B8:$M8)</f>
        <v>0</v>
      </c>
      <c r="O8" s="6">
        <f>'Regionalna prodaja'!$N8/SUM('Regionalna prodaja'!$N$4:$N$11)</f>
        <v>0</v>
      </c>
      <c r="P8" s="7" t="str">
        <f>'Regionalna prodaja'!$A8 &amp; " (" &amp; TEXT('Regionalna prodaja'!$O8,"0%") &amp; ")"</f>
        <v xml:space="preserve"> (0%)</v>
      </c>
    </row>
    <row r="9" spans="1:17" ht="30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>SUM('Regionalna prodaja'!$B9:$M9)</f>
        <v>0</v>
      </c>
      <c r="O9" s="6">
        <f>'Regionalna prodaja'!$N9/SUM('Regionalna prodaja'!$N$4:$N$11)</f>
        <v>0</v>
      </c>
      <c r="P9" s="7" t="str">
        <f>'Regionalna prodaja'!$A9 &amp; " (" &amp; TEXT('Regionalna prodaja'!$O9,"0%") &amp; ")"</f>
        <v xml:space="preserve"> (0%)</v>
      </c>
    </row>
    <row r="10" spans="1:17" ht="30" customHeight="1" x14ac:dyDescent="0.3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>SUM('Regionalna prodaja'!$B10:$M10)</f>
        <v>0</v>
      </c>
      <c r="O10" s="6">
        <f>'Regionalna prodaja'!$N10/SUM('Regionalna prodaja'!$N$4:$N$11)</f>
        <v>0</v>
      </c>
      <c r="P10" s="7" t="str">
        <f>'Regionalna prodaja'!$A10 &amp; " (" &amp; TEXT('Regionalna prodaja'!$O10,"0%") &amp; ")"</f>
        <v xml:space="preserve"> (0%)</v>
      </c>
    </row>
    <row r="11" spans="1:17" ht="30" customHeigh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>
        <f>SUM('Regionalna prodaja'!$B11:$M11)</f>
        <v>0</v>
      </c>
      <c r="O11" s="6">
        <f>'Regionalna prodaja'!$N11/SUM('Regionalna prodaja'!$N$4:$N$11)</f>
        <v>0</v>
      </c>
      <c r="P11" s="7" t="str">
        <f>'Regionalna prodaja'!$A11 &amp; " (" &amp; TEXT('Regionalna prodaja'!$O11,"0%") &amp; ")"</f>
        <v xml:space="preserve"> (0%)</v>
      </c>
    </row>
    <row r="12" spans="1:17" ht="30" customHeight="1" x14ac:dyDescent="0.3">
      <c r="A12" t="s">
        <v>21</v>
      </c>
      <c r="B12" s="9">
        <f>SUBTOTAL(109,Regija[SIJ])</f>
        <v>57000</v>
      </c>
      <c r="C12" s="9">
        <f>SUBTOTAL(109,Regija[VELJ])</f>
        <v>55000</v>
      </c>
      <c r="D12" s="9">
        <f>SUBTOTAL(109,Regija[OŽU])</f>
        <v>46000</v>
      </c>
      <c r="E12" s="9">
        <f>SUBTOTAL(109,Regija[TRA])</f>
        <v>35000</v>
      </c>
      <c r="F12" s="9">
        <f>SUBTOTAL(109,Regija[SVI])</f>
        <v>43000</v>
      </c>
      <c r="G12" s="9">
        <f>SUBTOTAL(109,Regija[LIP])</f>
        <v>55000</v>
      </c>
      <c r="H12" s="9">
        <f>SUBTOTAL(109,Regija[SRP])</f>
        <v>55000</v>
      </c>
      <c r="I12" s="9">
        <f>SUBTOTAL(109,Regija[KOL])</f>
        <v>0</v>
      </c>
      <c r="J12" s="9">
        <f>SUBTOTAL(109,Regija[RUJ])</f>
        <v>0</v>
      </c>
      <c r="K12" s="9">
        <f>SUBTOTAL(109,Regija[LIS])</f>
        <v>0</v>
      </c>
      <c r="L12" s="9">
        <f>SUBTOTAL(109,Regija[STU])</f>
        <v>0</v>
      </c>
      <c r="M12" s="9">
        <f>SUBTOTAL(109,Regija[PRO])</f>
        <v>0</v>
      </c>
      <c r="N12" s="10">
        <f>SUBTOTAL(109,Regija[ZBROJ])</f>
        <v>346000</v>
      </c>
      <c r="O12" s="5">
        <f>SUBTOTAL(109,Regija[%])</f>
        <v>1</v>
      </c>
    </row>
  </sheetData>
  <mergeCells count="3">
    <mergeCell ref="A1:O1"/>
    <mergeCell ref="A2:M2"/>
    <mergeCell ref="N2:O2"/>
  </mergeCells>
  <dataValidations count="6">
    <dataValidation allowBlank="1" showInputMessage="1" showErrorMessage="1" prompt="Stvorite grafikon s regionalnom prodajom. Počevši od ćelije B3 unesite podatke o mjesečnoj regionalnoj prodaji te bilješke u ćeliju N2. U ćeliji B2 je grafikon s regionalnom prodajom. U ovoj je ćeliji naslov radnog lista" sqref="A1:O1" xr:uid="{00000000-0002-0000-0000-000000000000}"/>
    <dataValidation allowBlank="1" showInputMessage="1" showErrorMessage="1" prompt="U ovaj stupac pod ovo zaglavlje unesite maksimalno 8 regija. Pomoću filtara u naslovu pronađite određene unose" sqref="A3" xr:uid="{00000000-0002-0000-0000-000001000000}"/>
    <dataValidation allowBlank="1" showInputMessage="1" showErrorMessage="1" prompt="U ovom stupcu pod ovim zaglavljem automatski se izračunava ukupni iznos" sqref="N3" xr:uid="{00000000-0002-0000-0000-000002000000}"/>
    <dataValidation allowBlank="1" showInputMessage="1" showErrorMessage="1" prompt="U ovom stupcu pod ovim zaglavljem automatski se izračunava postotak" sqref="O3" xr:uid="{00000000-0002-0000-0000-000003000000}"/>
    <dataValidation allowBlank="1" showInputMessage="1" showErrorMessage="1" prompt="U ovu ćeliju unesite bilješke" sqref="N2:O2" xr:uid="{00000000-0002-0000-0000-000004000000}"/>
    <dataValidation allowBlank="1" showInputMessage="1" showErrorMessage="1" prompt="U ovaj stupac pod ovo zaglavlje unesite mjesečnu prodaju za odgovarajuću regiju" sqref="B3:M3" xr:uid="{00000000-0002-0000-0000-000005000000}"/>
  </dataValidations>
  <printOptions horizontalCentered="1"/>
  <pageMargins left="0.25" right="0.25" top="1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Regionalna prodaja</vt:lpstr>
      <vt:lpstr>d</vt:lpstr>
      <vt:lpstr>RedakNaslovRegija1..Q28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2017-11-21T23:29:02Z</dcterms:created>
  <dcterms:modified xsi:type="dcterms:W3CDTF">2018-05-23T05:59:23Z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