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7"/>
  <workbookPr filterPrivacy="1" codeName="ThisWorkbook"/>
  <xr:revisionPtr revIDLastSave="0" documentId="13_ncr:1_{87BFA4B2-93C3-4DF4-888D-F0D2B31B2DC9}" xr6:coauthVersionLast="47" xr6:coauthVersionMax="47" xr10:uidLastSave="{00000000-0000-0000-0000-000000000000}"/>
  <bookViews>
    <workbookView xWindow="-108" yWindow="-108" windowWidth="30432" windowHeight="15336" xr2:uid="{00000000-000D-0000-FFFF-FFFF00000000}"/>
  </bookViews>
  <sheets>
    <sheet name="רישום תנועות" sheetId="1" r:id="rId1"/>
  </sheets>
  <definedNames>
    <definedName name="ColumnTitle1">רישום_תנועות[[#Headers],[שיק/קוד]]</definedName>
    <definedName name="ColumnTitleRegion1..H3.1">'רישום תנועות'!$H$2</definedName>
    <definedName name="_xlnm.Print_Titles" localSheetId="0">'רישום תנועות'!$6:$6</definedName>
    <definedName name="יתרה_שוטפת">רישום_תנועות[[#Totals],[יתרה]]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C7" i="1" l="1"/>
  <c r="C8" i="1"/>
  <c r="C9" i="1"/>
  <c r="C10" i="1"/>
  <c r="C11" i="1"/>
  <c r="C12" i="1"/>
  <c r="H7" i="1" l="1"/>
  <c r="H8" i="1" s="1"/>
  <c r="H9" i="1" s="1"/>
  <c r="H10" i="1" s="1"/>
  <c r="H11" i="1" s="1"/>
  <c r="H12" i="1" s="1"/>
  <c r="F13" i="1" l="1"/>
  <c r="G13" i="1"/>
  <c r="H13" i="1" l="1"/>
  <c r="H3" i="1" s="1"/>
</calcChain>
</file>

<file path=xl/sharedStrings.xml><?xml version="1.0" encoding="utf-8"?>
<sst xmlns="http://schemas.openxmlformats.org/spreadsheetml/2006/main" count="30" uniqueCount="30">
  <si>
    <t>רישום תנועות</t>
  </si>
  <si>
    <t>מקרא</t>
  </si>
  <si>
    <t>שיק/קוד</t>
  </si>
  <si>
    <t>AD</t>
  </si>
  <si>
    <t>CC</t>
  </si>
  <si>
    <t>ATM</t>
  </si>
  <si>
    <t>BP</t>
  </si>
  <si>
    <t>סכומים כוללים</t>
  </si>
  <si>
    <t>תאריך</t>
  </si>
  <si>
    <t>תנועה</t>
  </si>
  <si>
    <t>Woodgrove Bank</t>
  </si>
  <si>
    <t>School of Fine Art</t>
  </si>
  <si>
    <t>תלוש משכורת</t>
  </si>
  <si>
    <t>Southridge Video</t>
  </si>
  <si>
    <t>חברת טלפון</t>
  </si>
  <si>
    <t>תיאור</t>
  </si>
  <si>
    <t>יתרת פתיחה</t>
  </si>
  <si>
    <t>חוג האמנות של הילה - 6 שבועות</t>
  </si>
  <si>
    <t>השכרת סרט + החזר כספי של 10 ש"ח</t>
  </si>
  <si>
    <t>מזומן לארוחה במסעדה</t>
  </si>
  <si>
    <t>משיכה</t>
  </si>
  <si>
    <t>הפקדה</t>
  </si>
  <si>
    <t>יתרה שוטפת</t>
  </si>
  <si>
    <t>יתרה</t>
  </si>
  <si>
    <r>
      <rPr>
        <sz val="11"/>
        <color theme="1" tint="0.249977111117893"/>
        <rFont val="Tahoma"/>
        <family val="2"/>
      </rPr>
      <t>CC</t>
    </r>
    <r>
      <rPr>
        <sz val="11"/>
        <color theme="1" tint="0.34998626667073579"/>
        <rFont val="Tahoma"/>
        <family val="2"/>
      </rPr>
      <t xml:space="preserve"> = כרטיס אשראי</t>
    </r>
  </si>
  <si>
    <r>
      <rPr>
        <sz val="11"/>
        <color theme="1" tint="0.249977111117893"/>
        <rFont val="Tahoma"/>
        <family val="2"/>
      </rPr>
      <t>AP</t>
    </r>
    <r>
      <rPr>
        <sz val="11"/>
        <color theme="1" tint="0.34998626667073579"/>
        <rFont val="Tahoma"/>
        <family val="2"/>
      </rPr>
      <t xml:space="preserve"> = תשלום אוטומטי </t>
    </r>
  </si>
  <si>
    <r>
      <rPr>
        <sz val="11"/>
        <color theme="1" tint="0.249977111117893"/>
        <rFont val="Tahoma"/>
        <family val="2"/>
      </rPr>
      <t>ATM</t>
    </r>
    <r>
      <rPr>
        <sz val="11"/>
        <color theme="1" tint="0.34998626667073579"/>
        <rFont val="Tahoma"/>
        <family val="2"/>
      </rPr>
      <t xml:space="preserve"> = משיכה מכספומט</t>
    </r>
  </si>
  <si>
    <r>
      <rPr>
        <sz val="11"/>
        <color theme="1" tint="0.249977111117893"/>
        <rFont val="Tahoma"/>
        <family val="2"/>
      </rPr>
      <t>BP</t>
    </r>
    <r>
      <rPr>
        <sz val="11"/>
        <color theme="1" tint="0.34998626667073579"/>
        <rFont val="Tahoma"/>
        <family val="2"/>
      </rPr>
      <t xml:space="preserve"> = תשלום חשבון מקוון</t>
    </r>
  </si>
  <si>
    <r>
      <rPr>
        <sz val="11"/>
        <color theme="1" tint="0.249977111117893"/>
        <rFont val="Tahoma"/>
        <family val="2"/>
      </rPr>
      <t>AD</t>
    </r>
    <r>
      <rPr>
        <sz val="11"/>
        <color theme="1" tint="0.34998626667073579"/>
        <rFont val="Tahoma"/>
        <family val="2"/>
      </rPr>
      <t xml:space="preserve"> = הפקדה אוטומטית </t>
    </r>
  </si>
  <si>
    <r>
      <rPr>
        <sz val="11"/>
        <color theme="1" tint="0.249977111117893"/>
        <rFont val="Tahoma"/>
        <family val="2"/>
      </rPr>
      <t>TR</t>
    </r>
    <r>
      <rPr>
        <sz val="11"/>
        <color theme="1" tint="0.34998626667073579"/>
        <rFont val="Tahoma"/>
        <family val="2"/>
      </rPr>
      <t xml:space="preserve"> = העברה באופן מקוון או בטלפון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</si>
</sst>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&quot;₪&quot;\ #,##0.00"/>
  </numFmts>
  <fonts count="21" x14ac:knownFonts="1">
    <font>
      <sz val="11"/>
      <color theme="1" tint="0.2499465926084170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1" tint="0.24994659260841701"/>
      <name val="Tahoma"/>
      <family val="2"/>
    </font>
    <font>
      <sz val="16.5"/>
      <color theme="4" tint="-0.24994659260841701"/>
      <name val="Tahoma"/>
      <family val="2"/>
    </font>
    <font>
      <sz val="11"/>
      <color theme="1" tint="0.34998626667073579"/>
      <name val="Tahoma"/>
      <family val="2"/>
    </font>
    <font>
      <sz val="11"/>
      <color rgb="FF006100"/>
      <name val="Tahoma"/>
      <family val="2"/>
    </font>
    <font>
      <sz val="11"/>
      <name val="Tahoma"/>
      <family val="2"/>
    </font>
    <font>
      <sz val="11"/>
      <color theme="4" tint="-0.24994659260841701"/>
      <name val="Tahoma"/>
      <family val="2"/>
    </font>
    <font>
      <sz val="11"/>
      <color theme="2" tint="-0.749961851863155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27"/>
      <color theme="4"/>
      <name val="Tahoma"/>
      <family val="2"/>
    </font>
    <font>
      <b/>
      <sz val="11"/>
      <color theme="4" tint="-0.24994659260841701"/>
      <name val="Tahoma"/>
      <family val="2"/>
    </font>
    <font>
      <sz val="11"/>
      <color rgb="FFFF0000"/>
      <name val="Tahoma"/>
      <family val="2"/>
    </font>
    <font>
      <sz val="11"/>
      <color theme="1" tint="0.249977111117893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wrapText="1" indent="1"/>
    </xf>
    <xf numFmtId="0" fontId="17" fillId="0" borderId="0" applyNumberFormat="0" applyFill="0" applyBorder="0" applyProtection="0">
      <alignment horizontal="left" vertical="center"/>
    </xf>
    <xf numFmtId="0" fontId="8" fillId="0" borderId="1" applyNumberFormat="0" applyFill="0" applyProtection="0">
      <alignment vertical="center"/>
    </xf>
    <xf numFmtId="0" fontId="10" fillId="0" borderId="0" applyNumberFormat="0" applyFont="0" applyFill="0" applyBorder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7" fillId="0" borderId="0" applyFill="0" applyBorder="0" applyProtection="0">
      <alignment horizontal="left" vertical="top"/>
    </xf>
    <xf numFmtId="166" fontId="6" fillId="0" borderId="0" applyFill="0" applyBorder="0" applyProtection="0">
      <alignment horizontal="right" indent="1"/>
    </xf>
    <xf numFmtId="9" fontId="6" fillId="0" borderId="0" applyFill="0" applyBorder="0" applyAlignment="0" applyProtection="0"/>
    <xf numFmtId="14" fontId="6" fillId="0" borderId="0" applyFont="0" applyFill="0" applyBorder="0">
      <alignment horizontal="right" indent="1"/>
    </xf>
    <xf numFmtId="0" fontId="6" fillId="0" borderId="0" applyNumberFormat="0" applyFont="0" applyFill="0" applyBorder="0">
      <alignment horizontal="center"/>
    </xf>
    <xf numFmtId="0" fontId="8" fillId="0" borderId="0" applyNumberFormat="0" applyFill="0" applyBorder="0" applyProtection="0">
      <alignment horizontal="left"/>
    </xf>
    <xf numFmtId="0" fontId="9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3" applyNumberFormat="0" applyAlignment="0" applyProtection="0"/>
    <xf numFmtId="0" fontId="16" fillId="6" borderId="4" applyNumberFormat="0" applyAlignment="0" applyProtection="0"/>
    <xf numFmtId="0" fontId="4" fillId="6" borderId="3" applyNumberFormat="0" applyAlignment="0" applyProtection="0"/>
    <xf numFmtId="0" fontId="14" fillId="0" borderId="5" applyNumberFormat="0" applyFill="0" applyAlignment="0" applyProtection="0"/>
    <xf numFmtId="0" fontId="5" fillId="7" borderId="6" applyNumberFormat="0" applyAlignment="0" applyProtection="0"/>
    <xf numFmtId="0" fontId="19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>
      <alignment horizontal="left" wrapText="1" indent="1"/>
    </xf>
    <xf numFmtId="0" fontId="0" fillId="0" borderId="0" xfId="0" applyAlignment="1">
      <alignment horizontal="right" wrapText="1" indent="1" readingOrder="2"/>
    </xf>
    <xf numFmtId="0" fontId="0" fillId="0" borderId="0" xfId="13" applyFont="1" applyAlignment="1">
      <alignment horizontal="center" readingOrder="2"/>
    </xf>
    <xf numFmtId="14" fontId="0" fillId="0" borderId="0" xfId="12" applyFont="1" applyAlignment="1">
      <alignment horizontal="left" indent="1" readingOrder="2"/>
    </xf>
    <xf numFmtId="0" fontId="17" fillId="0" borderId="0" xfId="1" applyAlignment="1">
      <alignment horizontal="right" vertical="center" readingOrder="2"/>
    </xf>
    <xf numFmtId="0" fontId="8" fillId="0" borderId="1" xfId="2" applyAlignment="1">
      <alignment horizontal="right" vertical="center" readingOrder="2"/>
    </xf>
    <xf numFmtId="0" fontId="8" fillId="0" borderId="2" xfId="14" applyBorder="1" applyAlignment="1">
      <alignment horizontal="right" readingOrder="2"/>
    </xf>
    <xf numFmtId="0" fontId="8" fillId="0" borderId="0" xfId="14" applyAlignment="1">
      <alignment horizontal="right" readingOrder="2"/>
    </xf>
    <xf numFmtId="166" fontId="7" fillId="0" borderId="2" xfId="9" applyBorder="1" applyAlignment="1">
      <alignment horizontal="right" vertical="top" readingOrder="1"/>
    </xf>
    <xf numFmtId="166" fontId="0" fillId="0" borderId="0" xfId="10" applyFont="1" applyAlignment="1">
      <alignment horizontal="left" indent="1" readingOrder="1"/>
    </xf>
    <xf numFmtId="166" fontId="0" fillId="0" borderId="0" xfId="0" applyNumberFormat="1" applyAlignment="1">
      <alignment horizontal="left" vertical="center" indent="1" readingOrder="1"/>
    </xf>
  </cellXfs>
  <cellStyles count="49">
    <cellStyle name="20% - הדגשה1" xfId="26" builtinId="30" customBuiltin="1"/>
    <cellStyle name="20% - הדגשה2" xfId="30" builtinId="34" customBuiltin="1"/>
    <cellStyle name="20% - הדגשה3" xfId="34" builtinId="38" customBuiltin="1"/>
    <cellStyle name="20% - הדגשה4" xfId="38" builtinId="42" customBuiltin="1"/>
    <cellStyle name="20% - הדגשה5" xfId="42" builtinId="46" customBuiltin="1"/>
    <cellStyle name="20% - הדגשה6" xfId="46" builtinId="50" customBuiltin="1"/>
    <cellStyle name="40% - הדגשה1" xfId="27" builtinId="31" customBuiltin="1"/>
    <cellStyle name="40% - הדגשה2" xfId="31" builtinId="35" customBuiltin="1"/>
    <cellStyle name="40% - הדגשה3" xfId="35" builtinId="39" customBuiltin="1"/>
    <cellStyle name="40% - הדגשה4" xfId="39" builtinId="43" customBuiltin="1"/>
    <cellStyle name="40% - הדגשה5" xfId="43" builtinId="47" customBuiltin="1"/>
    <cellStyle name="40% - הדגשה6" xfId="47" builtinId="51" customBuiltin="1"/>
    <cellStyle name="60% - הדגשה1" xfId="28" builtinId="32" customBuiltin="1"/>
    <cellStyle name="60% - הדגשה2" xfId="32" builtinId="36" customBuiltin="1"/>
    <cellStyle name="60% - הדגשה3" xfId="36" builtinId="40" customBuiltin="1"/>
    <cellStyle name="60% - הדגשה4" xfId="40" builtinId="44" customBuiltin="1"/>
    <cellStyle name="60% - הדגשה5" xfId="44" builtinId="48" customBuiltin="1"/>
    <cellStyle name="60% - הדגשה6" xfId="48" builtinId="52" customBuiltin="1"/>
    <cellStyle name="Comma" xfId="7" builtinId="3" customBuiltin="1"/>
    <cellStyle name="Currency" xfId="9" builtinId="4" customBuiltin="1"/>
    <cellStyle name="Normal" xfId="0" builtinId="0" customBuiltin="1"/>
    <cellStyle name="Percent" xfId="11" builtinId="5" customBuiltin="1"/>
    <cellStyle name="הדגשה1" xfId="25" builtinId="29" customBuiltin="1"/>
    <cellStyle name="הדגשה2" xfId="29" builtinId="33" customBuiltin="1"/>
    <cellStyle name="הדגשה3" xfId="33" builtinId="37" customBuiltin="1"/>
    <cellStyle name="הדגשה4" xfId="37" builtinId="41" customBuiltin="1"/>
    <cellStyle name="הדגשה5" xfId="41" builtinId="45" customBuiltin="1"/>
    <cellStyle name="הדגשה6" xfId="45" builtinId="49" customBuiltin="1"/>
    <cellStyle name="הערה" xfId="24" builtinId="10" customBuiltin="1"/>
    <cellStyle name="חישוב" xfId="20" builtinId="22" customBuiltin="1"/>
    <cellStyle name="טוב" xfId="15" builtinId="26" customBuiltin="1"/>
    <cellStyle name="טקסט אזהרה" xfId="23" builtinId="11" customBuiltin="1"/>
    <cellStyle name="טקסט הסברי" xfId="14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מטבע [0]" xfId="10" builtinId="7" customBuiltin="1"/>
    <cellStyle name="ניטראלי" xfId="17" builtinId="28" customBuiltin="1"/>
    <cellStyle name="סה&quot;כ" xfId="6" builtinId="25" customBuiltin="1"/>
    <cellStyle name="פלט" xfId="19" builtinId="21" customBuiltin="1"/>
    <cellStyle name="פסיק [0]" xfId="8" builtinId="6" customBuiltin="1"/>
    <cellStyle name="קוד שיק" xfId="13" xr:uid="{00000000-0005-0000-0000-000000000000}"/>
    <cellStyle name="קלט" xfId="18" builtinId="20" customBuiltin="1"/>
    <cellStyle name="רע" xfId="16" builtinId="27" customBuiltin="1"/>
    <cellStyle name="תא מסומן" xfId="22" builtinId="23" customBuiltin="1"/>
    <cellStyle name="תא מקושר" xfId="21" builtinId="24" customBuiltin="1"/>
    <cellStyle name="תאריך" xfId="12" xr:uid="{00000000-0005-0000-0000-000005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166" formatCode="&quot;₪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1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166" formatCode="&quot;₪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1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166" formatCode="&quot;₪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1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  <color theme="4" tint="-0.24994659260841701"/>
      </font>
      <border>
        <top style="thick">
          <color theme="2" tint="-0.24994659260841701"/>
        </top>
      </border>
    </dxf>
    <dxf>
      <font>
        <color theme="1" tint="0.24994659260841701"/>
      </font>
      <border>
        <bottom style="medium">
          <color theme="2" tint="-0.24994659260841701"/>
        </bottom>
      </border>
    </dxf>
    <dxf>
      <font>
        <color theme="1" tint="0.24994659260841701"/>
      </font>
    </dxf>
  </dxfs>
  <tableStyles count="1" defaultPivotStyle="PivotStyleLight16">
    <tableStyle name="רישום תנועות" pivot="0" count="4" xr9:uid="{00000000-0011-0000-FFFF-FFFF00000000}">
      <tableStyleElement type="wholeTable" dxfId="21"/>
      <tableStyleElement type="headerRow" dxfId="20"/>
      <tableStyleElement type="totalRow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רישום_תנועות" displayName="רישום_תנועות" ref="B6:H13" totalsRowCount="1" headerRowDxfId="16" dataDxfId="15" totalsRowDxfId="14">
  <autoFilter ref="B6:H12" xr:uid="{00000000-0009-0000-0100-000001000000}"/>
  <tableColumns count="7">
    <tableColumn id="1" xr3:uid="{00000000-0010-0000-0000-000001000000}" name="שיק/קוד" totalsRowLabel="סכומים כוללים" dataDxfId="13" totalsRowDxfId="12" dataCellStyle="קוד שיק"/>
    <tableColumn id="7" xr3:uid="{00000000-0010-0000-0000-000007000000}" name="תאריך" dataDxfId="11" totalsRowDxfId="10" dataCellStyle="תאריך"/>
    <tableColumn id="3" xr3:uid="{00000000-0010-0000-0000-000003000000}" name="תנועה" totalsRowFunction="custom" dataDxfId="9" totalsRowDxfId="8">
      <totalsRowFormula>CONCATENATE("ספירת עסקאות: ",SUBTOTAL(103,רישום_תנועות[תנועה]))</totalsRowFormula>
    </tableColumn>
    <tableColumn id="8" xr3:uid="{00000000-0010-0000-0000-000008000000}" name="תיאור" dataDxfId="7" totalsRowDxfId="6"/>
    <tableColumn id="4" xr3:uid="{00000000-0010-0000-0000-000004000000}" name="משיכה" totalsRowFunction="sum" dataDxfId="5" totalsRowDxfId="4"/>
    <tableColumn id="5" xr3:uid="{00000000-0010-0000-0000-000005000000}" name="הפקדה" totalsRowFunction="sum" dataDxfId="3" totalsRowDxfId="2"/>
    <tableColumn id="6" xr3:uid="{00000000-0010-0000-0000-000006000000}" name="יתרה" totalsRowFunction="custom" dataDxfId="1" totalsRowDxfId="0">
      <calculatedColumnFormula>IFERROR(IF(ISBLANK(רישום_תנועות[[#This Row],[משיכה]]),H6+רישום_תנועות[[#This Row],[הפקדה]],H6-רישום_תנועות[[#This Row],[משיכה]]), "")</calculatedColumnFormula>
      <totalsRowFormula>רישום_תנועות[[#Totals],[הפקדה]]-רישום_תנועות[[#Totals],[משיכה]]</totalsRowFormula>
    </tableColumn>
  </tableColumns>
  <tableStyleInfo name="רישום תנועות" showFirstColumn="0" showLastColumn="0" showRowStripes="1" showColumnStripes="0"/>
  <extLst>
    <ext xmlns:x14="http://schemas.microsoft.com/office/spreadsheetml/2009/9/main" uri="{504A1905-F514-4f6f-8877-14C23A59335A}">
      <x14:table altTextSummary="טבלה הכוללת מספר שיק או קוד, תאריך, תנועה, תיאור, משיכה והפקדה. היתרה מחושבת באופן אוטומטי"/>
    </ext>
  </extLst>
</table>
</file>

<file path=xl/theme/theme1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404040"/>
      </a:dk2>
      <a:lt2>
        <a:srgbClr val="F6F6F1"/>
      </a:lt2>
      <a:accent1>
        <a:srgbClr val="669933"/>
      </a:accent1>
      <a:accent2>
        <a:srgbClr val="E69216"/>
      </a:accent2>
      <a:accent3>
        <a:srgbClr val="609FC2"/>
      </a:accent3>
      <a:accent4>
        <a:srgbClr val="E6B819"/>
      </a:accent4>
      <a:accent5>
        <a:srgbClr val="DA695B"/>
      </a:accent5>
      <a:accent6>
        <a:srgbClr val="956895"/>
      </a:accent6>
      <a:hlink>
        <a:srgbClr val="609FC2"/>
      </a:hlink>
      <a:folHlink>
        <a:srgbClr val="956895"/>
      </a:folHlink>
    </a:clrScheme>
    <a:fontScheme name="Check Register">
      <a:majorFont>
        <a:latin typeface="Sylfae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H13"/>
  <sheetViews>
    <sheetView showGridLines="0" rightToLeft="1" tabSelected="1" zoomScaleNormal="100" workbookViewId="0"/>
  </sheetViews>
  <sheetFormatPr defaultRowHeight="30" customHeight="1" x14ac:dyDescent="0.25"/>
  <cols>
    <col min="1" max="1" width="2.59765625" customWidth="1"/>
    <col min="2" max="2" width="16.8984375" customWidth="1"/>
    <col min="3" max="3" width="18" customWidth="1"/>
    <col min="4" max="4" width="32.09765625" customWidth="1"/>
    <col min="5" max="5" width="34.796875" customWidth="1"/>
    <col min="6" max="7" width="18.59765625" customWidth="1"/>
    <col min="8" max="8" width="22" customWidth="1"/>
    <col min="9" max="9" width="2.59765625" customWidth="1"/>
  </cols>
  <sheetData>
    <row r="1" spans="1:8" ht="55.5" customHeight="1" x14ac:dyDescent="0.25">
      <c r="A1" s="1"/>
      <c r="B1" s="4" t="s">
        <v>0</v>
      </c>
      <c r="C1" s="4"/>
      <c r="D1" s="1"/>
      <c r="E1" s="1"/>
      <c r="F1" s="1"/>
      <c r="G1" s="1"/>
      <c r="H1" s="1"/>
    </row>
    <row r="2" spans="1:8" ht="18.75" customHeight="1" x14ac:dyDescent="0.25">
      <c r="A2" s="1"/>
      <c r="B2" s="5" t="s">
        <v>1</v>
      </c>
      <c r="C2" s="5"/>
      <c r="D2" s="5"/>
      <c r="E2" s="1"/>
      <c r="F2" s="1"/>
      <c r="G2" s="1"/>
      <c r="H2" s="5" t="s">
        <v>22</v>
      </c>
    </row>
    <row r="3" spans="1:8" ht="21" customHeight="1" x14ac:dyDescent="0.25">
      <c r="A3" s="1"/>
      <c r="B3" s="6" t="s">
        <v>24</v>
      </c>
      <c r="C3" s="6"/>
      <c r="D3" s="7" t="s">
        <v>25</v>
      </c>
      <c r="E3" s="1"/>
      <c r="F3" s="1"/>
      <c r="G3" s="1"/>
      <c r="H3" s="8">
        <f>יתרה_שוטפת</f>
        <v>3311</v>
      </c>
    </row>
    <row r="4" spans="1:8" ht="15" customHeight="1" x14ac:dyDescent="0.25">
      <c r="A4" s="1"/>
      <c r="B4" s="7" t="s">
        <v>26</v>
      </c>
      <c r="C4" s="7"/>
      <c r="D4" s="7" t="s">
        <v>27</v>
      </c>
      <c r="E4" s="1"/>
      <c r="F4" s="1"/>
      <c r="G4" s="1"/>
      <c r="H4" s="1"/>
    </row>
    <row r="5" spans="1:8" ht="15" customHeight="1" x14ac:dyDescent="0.25">
      <c r="A5" s="1"/>
      <c r="B5" s="7" t="s">
        <v>28</v>
      </c>
      <c r="C5" s="7"/>
      <c r="D5" s="7" t="s">
        <v>29</v>
      </c>
      <c r="E5" s="1"/>
      <c r="F5" s="1"/>
      <c r="G5" s="1"/>
      <c r="H5" s="1"/>
    </row>
    <row r="6" spans="1:8" ht="30" customHeight="1" x14ac:dyDescent="0.25">
      <c r="A6" s="1"/>
      <c r="B6" s="1" t="s">
        <v>2</v>
      </c>
      <c r="C6" s="1" t="s">
        <v>8</v>
      </c>
      <c r="D6" s="1" t="s">
        <v>9</v>
      </c>
      <c r="E6" s="1" t="s">
        <v>15</v>
      </c>
      <c r="F6" s="1" t="s">
        <v>20</v>
      </c>
      <c r="G6" s="1" t="s">
        <v>21</v>
      </c>
      <c r="H6" s="1" t="s">
        <v>23</v>
      </c>
    </row>
    <row r="7" spans="1:8" ht="30" customHeight="1" x14ac:dyDescent="0.25">
      <c r="A7" s="1"/>
      <c r="B7" s="2"/>
      <c r="C7" s="3">
        <f ca="1">TODAY()-19</f>
        <v>44640</v>
      </c>
      <c r="D7" s="1" t="s">
        <v>10</v>
      </c>
      <c r="E7" s="1" t="s">
        <v>16</v>
      </c>
      <c r="F7" s="9"/>
      <c r="G7" s="9">
        <v>2000</v>
      </c>
      <c r="H7" s="9">
        <f>IFERROR(רישום_תנועות[[#This Row],[הפקדה]], "")</f>
        <v>2000</v>
      </c>
    </row>
    <row r="8" spans="1:8" ht="30" customHeight="1" x14ac:dyDescent="0.25">
      <c r="A8" s="1"/>
      <c r="B8" s="2">
        <v>1001</v>
      </c>
      <c r="C8" s="3">
        <f ca="1">TODAY()-11</f>
        <v>44648</v>
      </c>
      <c r="D8" s="1" t="s">
        <v>11</v>
      </c>
      <c r="E8" s="1" t="s">
        <v>17</v>
      </c>
      <c r="F8" s="9">
        <v>100</v>
      </c>
      <c r="G8" s="9"/>
      <c r="H8" s="9">
        <f>IFERROR(IF(ISBLANK(רישום_תנועות[[#This Row],[משיכה]]),H7+רישום_תנועות[[#This Row],[הפקדה]],H7-רישום_תנועות[[#This Row],[משיכה]]), "")</f>
        <v>1900</v>
      </c>
    </row>
    <row r="9" spans="1:8" ht="30" customHeight="1" x14ac:dyDescent="0.25">
      <c r="A9" s="1"/>
      <c r="B9" s="2" t="s">
        <v>3</v>
      </c>
      <c r="C9" s="3">
        <f ca="1">TODAY()-11</f>
        <v>44648</v>
      </c>
      <c r="D9" s="1" t="s">
        <v>12</v>
      </c>
      <c r="E9" s="1"/>
      <c r="F9" s="9"/>
      <c r="G9" s="9">
        <v>1500</v>
      </c>
      <c r="H9" s="9">
        <f>IFERROR(IF(ISBLANK(רישום_תנועות[[#This Row],[משיכה]]),H8+רישום_תנועות[[#This Row],[הפקדה]],H8-רישום_תנועות[[#This Row],[משיכה]]), "")</f>
        <v>3400</v>
      </c>
    </row>
    <row r="10" spans="1:8" ht="30" customHeight="1" x14ac:dyDescent="0.25">
      <c r="A10" s="1"/>
      <c r="B10" s="2" t="s">
        <v>4</v>
      </c>
      <c r="C10" s="3">
        <f ca="1">TODAY()-8</f>
        <v>44651</v>
      </c>
      <c r="D10" s="1" t="s">
        <v>13</v>
      </c>
      <c r="E10" s="1" t="s">
        <v>18</v>
      </c>
      <c r="F10" s="9">
        <v>16</v>
      </c>
      <c r="G10" s="9"/>
      <c r="H10" s="9">
        <f>IFERROR(IF(ISBLANK(רישום_תנועות[[#This Row],[משיכה]]),H9+רישום_תנועות[[#This Row],[הפקדה]],H9-רישום_תנועות[[#This Row],[משיכה]]), "")</f>
        <v>3384</v>
      </c>
    </row>
    <row r="11" spans="1:8" ht="30" customHeight="1" x14ac:dyDescent="0.25">
      <c r="A11" s="1"/>
      <c r="B11" s="2" t="s">
        <v>5</v>
      </c>
      <c r="C11" s="3">
        <f ca="1">TODAY()-5</f>
        <v>44654</v>
      </c>
      <c r="D11" s="1"/>
      <c r="E11" s="1" t="s">
        <v>19</v>
      </c>
      <c r="F11" s="9">
        <v>50</v>
      </c>
      <c r="G11" s="9"/>
      <c r="H11" s="9">
        <f>IFERROR(IF(ISBLANK(רישום_תנועות[[#This Row],[משיכה]]),H10+רישום_תנועות[[#This Row],[הפקדה]],H10-רישום_תנועות[[#This Row],[משיכה]]), "")</f>
        <v>3334</v>
      </c>
    </row>
    <row r="12" spans="1:8" ht="30" customHeight="1" x14ac:dyDescent="0.25">
      <c r="A12" s="1"/>
      <c r="B12" s="2" t="s">
        <v>6</v>
      </c>
      <c r="C12" s="3">
        <f ca="1">TODAY()</f>
        <v>44659</v>
      </c>
      <c r="D12" s="1" t="s">
        <v>14</v>
      </c>
      <c r="E12" s="1"/>
      <c r="F12" s="9">
        <v>23</v>
      </c>
      <c r="G12" s="9"/>
      <c r="H12" s="9">
        <f>IFERROR(IF(ISBLANK(רישום_תנועות[[#This Row],[משיכה]]),H11+רישום_תנועות[[#This Row],[הפקדה]],H11-רישום_תנועות[[#This Row],[משיכה]]), "")</f>
        <v>3311</v>
      </c>
    </row>
    <row r="13" spans="1:8" ht="30" customHeight="1" x14ac:dyDescent="0.25">
      <c r="A13" s="1"/>
      <c r="B13" s="1" t="s">
        <v>7</v>
      </c>
      <c r="C13" s="1"/>
      <c r="D13" s="1" t="str">
        <f>CONCATENATE("ספירת עסקאות: ",SUBTOTAL(103,רישום_תנועות[תנועה]))</f>
        <v>ספירת עסקאות: 5</v>
      </c>
      <c r="E13" s="1"/>
      <c r="F13" s="10">
        <f>SUBTOTAL(109,רישום_תנועות[משיכה])</f>
        <v>189</v>
      </c>
      <c r="G13" s="10">
        <f>SUBTOTAL(109,רישום_תנועות[הפקדה])</f>
        <v>3500</v>
      </c>
      <c r="H13" s="10">
        <f>רישום_תנועות[[#Totals],[הפקדה]]-רישום_תנועות[[#Totals],[משיכה]]</f>
        <v>3311</v>
      </c>
    </row>
  </sheetData>
  <conditionalFormatting sqref="F7:G12">
    <cfRule type="expression" dxfId="17" priority="1">
      <formula>AND($F7&gt;0,$G7&gt;0)</formula>
    </cfRule>
  </conditionalFormatting>
  <dataValidations count="13">
    <dataValidation allowBlank="1" showInputMessage="1" sqref="B7:B12" xr:uid="{00000000-0002-0000-0000-000000000000}"/>
    <dataValidation allowBlank="1" showInputMessage="1" showErrorMessage="1" prompt="צור רישום תנועות עם קודי טרנזקציה בגליון העבודה הזה. הזן פרטי שיק בטבלת CheckRegister. היתרה השוטפת מחושבת באופן אוטומטי בתא H3" sqref="A1" xr:uid="{00000000-0002-0000-0000-000001000000}"/>
    <dataValidation allowBlank="1" showInputMessage="1" showErrorMessage="1" prompt="הכותרת של גיליון העבודה הזה נמצאת בתא הזה" sqref="B1" xr:uid="{00000000-0002-0000-0000-000002000000}"/>
    <dataValidation allowBlank="1" showInputMessage="1" showErrorMessage="1" prompt="קודי תנועות מופיעים בתאים B3 עד D5" sqref="B2" xr:uid="{00000000-0002-0000-0000-000003000000}"/>
    <dataValidation allowBlank="1" showInputMessage="1" showErrorMessage="1" prompt="היתרה השוטפת מחושבת באופן אוטומטי בתא שלמטה" sqref="H2" xr:uid="{00000000-0002-0000-0000-000004000000}"/>
    <dataValidation allowBlank="1" showInputMessage="1" showErrorMessage="1" prompt="היתרה השוטפת מחושבת באופן אוטומטי בתא הזה" sqref="H3" xr:uid="{00000000-0002-0000-0000-000005000000}"/>
    <dataValidation allowBlank="1" showInputMessage="1" showErrorMessage="1" prompt="הזן מספר שיק או קוד טרנזקציה בעמודה הזו תחת הכותרת הזו. השתמש במסנני כותרות כדי למצוא ערכים ספציפיים" sqref="B6" xr:uid="{00000000-0002-0000-0000-000006000000}"/>
    <dataValidation allowBlank="1" showInputMessage="1" showErrorMessage="1" prompt="הזן תאריך בעמודה הזו תחת הכותרת הזו" sqref="C6" xr:uid="{00000000-0002-0000-0000-000007000000}"/>
    <dataValidation allowBlank="1" showInputMessage="1" showErrorMessage="1" prompt="הזן תנועה בעמודה זו תחת כותרת זו" sqref="D6" xr:uid="{00000000-0002-0000-0000-000008000000}"/>
    <dataValidation allowBlank="1" showInputMessage="1" showErrorMessage="1" prompt="הזן תיאור בעמודה זו תחת כותרת זו" sqref="E6" xr:uid="{00000000-0002-0000-0000-000009000000}"/>
    <dataValidation allowBlank="1" showInputMessage="1" showErrorMessage="1" prompt="הזן סכום משיכה בעמודה זו תחת כותרת זו" sqref="F6" xr:uid="{00000000-0002-0000-0000-00000A000000}"/>
    <dataValidation allowBlank="1" showInputMessage="1" showErrorMessage="1" prompt="הזן סכום הפקדה בעמודה זו תחת כותרת זו" sqref="G6" xr:uid="{00000000-0002-0000-0000-00000B000000}"/>
    <dataValidation allowBlank="1" showInputMessage="1" showErrorMessage="1" prompt="סכום היתרה מחושב באופן אוטומטי בעמודה הזו תחת הכותרת הזו" sqref="H6" xr:uid="{00000000-0002-0000-0000-00000C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7" calculatedColumn="1"/>
    <ignoredError sqref="H8:H12" emptyCellReference="1" calculatedColumn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E4FEB97F-EC9D-4F6D-9391-6BA533D1D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4A8DA066-5C6F-413E-B1A5-7BF27FDAABA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BAA152DB-C20E-40B4-BDCF-0B40ED2E51C6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TM03427367</ap:Template>
  <ap:ScaleCrop>false</ap:ScaleCrop>
  <ap:HeadingPairs>
    <vt:vector baseType="variant" size="4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ap:HeadingPairs>
  <ap:TitlesOfParts>
    <vt:vector baseType="lpstr" size="5">
      <vt:lpstr>רישום תנועות</vt:lpstr>
      <vt:lpstr>ColumnTitle1</vt:lpstr>
      <vt:lpstr>ColumnTitleRegion1..H3.1</vt:lpstr>
      <vt:lpstr>'רישום תנועות'!WPrint_TitlesW</vt:lpstr>
      <vt:lpstr>יתרה_שוטפת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2022-02-14T04:48:08Z</dcterms:created>
  <dcterms:modified xsi:type="dcterms:W3CDTF">2022-04-08T06:31:13Z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