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/>
  <bookViews>
    <workbookView xWindow="0" yWindow="0" windowWidth="24525" windowHeight="11880"/>
  </bookViews>
  <sheets>
    <sheet name="לוח המחוונים" sheetId="1" r:id="rId1"/>
    <sheet name="נכסים" sheetId="2" r:id="rId2"/>
    <sheet name="התחייבויות" sheetId="3" r:id="rId3"/>
    <sheet name="חישובים" sheetId="4" state="hidden" r:id="rId4"/>
  </sheets>
  <definedNames>
    <definedName name="NetWorth">חישובים!$C$23</definedName>
    <definedName name="_xlnm.Print_Area" localSheetId="0">'לוח המחוונים'!$A$1:$H$19</definedName>
    <definedName name="TotalAssets">חישובים!$C$15</definedName>
    <definedName name="TotalLiabilites">חישובים!$C$20</definedName>
  </definedNames>
  <calcPr calcId="152511"/>
</workbook>
</file>

<file path=xl/calcChain.xml><?xml version="1.0" encoding="utf-8"?>
<calcChain xmlns="http://schemas.openxmlformats.org/spreadsheetml/2006/main">
  <c r="B14" i="4" l="1"/>
  <c r="B13" i="4"/>
  <c r="C19" i="4"/>
  <c r="C18" i="4"/>
  <c r="B19" i="4"/>
  <c r="B18" i="4"/>
  <c r="C14" i="4"/>
  <c r="C13" i="4"/>
  <c r="C12" i="4"/>
  <c r="B12" i="4"/>
  <c r="C11" i="4"/>
  <c r="B11" i="4"/>
  <c r="C20" i="4" l="1"/>
  <c r="C15" i="4"/>
  <c r="B12" i="3" l="1"/>
  <c r="G11" i="1"/>
  <c r="B12" i="2"/>
  <c r="D11" i="1"/>
  <c r="C23" i="4"/>
  <c r="B11" i="1" s="1"/>
  <c r="I13" i="2"/>
  <c r="I13" i="3"/>
  <c r="E13" i="3"/>
  <c r="I23" i="2"/>
  <c r="E23" i="2"/>
  <c r="E13" i="2"/>
</calcChain>
</file>

<file path=xl/sharedStrings.xml><?xml version="1.0" encoding="utf-8"?>
<sst xmlns="http://schemas.openxmlformats.org/spreadsheetml/2006/main" count="89" uniqueCount="57">
  <si>
    <t>401K</t>
  </si>
  <si>
    <t>SEP</t>
  </si>
  <si>
    <t>ESOP</t>
  </si>
  <si>
    <t>U.S. TREASURY BILLS</t>
  </si>
  <si>
    <t xml:space="preserve"> </t>
  </si>
  <si>
    <t>לוח המחוונים</t>
  </si>
  <si>
    <t>תקציר שווי נקי</t>
  </si>
  <si>
    <t>שווי נקי</t>
  </si>
  <si>
    <t>סך כל הנכסים</t>
  </si>
  <si>
    <t>סך כל ההתחייבויות</t>
  </si>
  <si>
    <t>מזומן</t>
  </si>
  <si>
    <t>השקעות</t>
  </si>
  <si>
    <t>פרישה</t>
  </si>
  <si>
    <t>אישי</t>
  </si>
  <si>
    <t>לא מובטחות</t>
  </si>
  <si>
    <t>מובטחות</t>
  </si>
  <si>
    <t>נכסים</t>
  </si>
  <si>
    <t>התחייבויות</t>
  </si>
  <si>
    <t>*** על גליון זה להישאר מוסתר ***</t>
  </si>
  <si>
    <t>ערך</t>
  </si>
  <si>
    <t>מזומנים לשימוש מיידי</t>
  </si>
  <si>
    <t>חשבונות עובר ושב</t>
  </si>
  <si>
    <t>חשבונות חיסכון</t>
  </si>
  <si>
    <t>חשבונות MONEY MARKET</t>
  </si>
  <si>
    <t>חשבונות MONEY MARKET FUND</t>
  </si>
  <si>
    <t>תעודות פיקדון (CD)</t>
  </si>
  <si>
    <t>ערך המזומן של ביטוח חיים</t>
  </si>
  <si>
    <t>סיכום ביניים</t>
  </si>
  <si>
    <t>מקום מגורים מרכזי</t>
  </si>
  <si>
    <t>מקום מגורים משני</t>
  </si>
  <si>
    <t>פריטי אוספים</t>
  </si>
  <si>
    <t>רכבים</t>
  </si>
  <si>
    <t>ריהוט לבית</t>
  </si>
  <si>
    <t>פרוות ותכשיטים</t>
  </si>
  <si>
    <t>נכסים אחרים</t>
  </si>
  <si>
    <t>מניות</t>
  </si>
  <si>
    <t>אגרות חוב</t>
  </si>
  <si>
    <t>השקעות בקרנות נאמנות</t>
  </si>
  <si>
    <t>זכויות בשותפויות</t>
  </si>
  <si>
    <t>השקעות אחרות</t>
  </si>
  <si>
    <t>פנסיה</t>
  </si>
  <si>
    <t>חשבונות IRA</t>
  </si>
  <si>
    <t>חשבונות KEOGH</t>
  </si>
  <si>
    <t>כרטיסי אשראי</t>
  </si>
  <si>
    <t>חשבונות CHARGE</t>
  </si>
  <si>
    <t>הלוואות סטודנטים</t>
  </si>
  <si>
    <t>דמי מזונות</t>
  </si>
  <si>
    <t>מזונות ילדים</t>
  </si>
  <si>
    <t>התחייבויות מס</t>
  </si>
  <si>
    <t>אחר</t>
  </si>
  <si>
    <t>הלוואות רכב</t>
  </si>
  <si>
    <t>הלוואות לרכב פנאי</t>
  </si>
  <si>
    <t>הלוואות למוצרי חשמל</t>
  </si>
  <si>
    <t>משכנתאות</t>
  </si>
  <si>
    <t>משכנתה נוספת (הלוואות Home Equity)</t>
  </si>
  <si>
    <t>הלוואות אחרות</t>
  </si>
  <si>
    <t>חבות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</si>
</sst>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"/>
    <numFmt numFmtId="177" formatCode="[$₪-40D]\ #,##0"/>
  </numFmts>
  <fonts count="20" x14ac:knownFonts="1">
    <font>
      <sz val="9"/>
      <color theme="1"/>
      <name val="Franklin Gothic Medium"/>
      <family val="2"/>
      <scheme val="min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Tahoma"/>
      <family val="2"/>
    </font>
    <font>
      <sz val="26"/>
      <color theme="3"/>
      <name val="Tahoma"/>
      <family val="2"/>
    </font>
    <font>
      <sz val="14"/>
      <color theme="3"/>
      <name val="Tahoma"/>
      <family val="2"/>
    </font>
    <font>
      <sz val="36"/>
      <color theme="1"/>
      <name val="Tahoma"/>
      <family val="2"/>
    </font>
    <font>
      <sz val="45"/>
      <color theme="1"/>
      <name val="Tahoma"/>
      <family val="2"/>
    </font>
    <font>
      <sz val="28"/>
      <color theme="1"/>
      <name val="Tahoma"/>
      <family val="2"/>
    </font>
    <font>
      <sz val="24"/>
      <color theme="3"/>
      <name val="Tahoma"/>
      <family val="2"/>
    </font>
    <font>
      <sz val="34"/>
      <color theme="1"/>
      <name val="Tahoma"/>
      <family val="2"/>
    </font>
    <font>
      <sz val="16"/>
      <color theme="1"/>
      <name val="Tahoma"/>
      <family val="2"/>
    </font>
    <font>
      <sz val="11"/>
      <color theme="3"/>
      <name val="Tahoma"/>
      <family val="2"/>
    </font>
    <font>
      <sz val="11"/>
      <color theme="1"/>
      <name val="Tahoma"/>
      <family val="2"/>
    </font>
    <font>
      <sz val="13"/>
      <color theme="1"/>
      <name val="Tahoma"/>
      <family val="2"/>
    </font>
    <font>
      <sz val="11"/>
      <color theme="0"/>
      <name val="Tahoma"/>
      <family val="2"/>
    </font>
    <font>
      <sz val="24"/>
      <color theme="1"/>
      <name val="Tahoma"/>
      <family val="2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</borders>
  <cellStyleXfs count="5">
    <xf numFmtId="0" fontId="0" fillId="2" borderId="0"/>
    <xf numFmtId="0" fontId="4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indent="2"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6">
    <xf numFmtId="0" fontId="0" fillId="2" borderId="0" xfId="0"/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 indent="1"/>
    </xf>
    <xf numFmtId="0" fontId="6" fillId="2" borderId="2" xfId="4" applyFont="1" applyFill="1" applyBorder="1" applyAlignment="1">
      <alignment horizontal="right" indent="1"/>
    </xf>
    <xf numFmtId="0" fontId="5" fillId="2" borderId="2" xfId="0" applyFont="1" applyBorder="1" applyAlignment="1">
      <alignment horizontal="right"/>
    </xf>
    <xf numFmtId="0" fontId="5" fillId="2" borderId="3" xfId="0" applyFont="1" applyBorder="1" applyAlignment="1">
      <alignment horizontal="right"/>
    </xf>
    <xf numFmtId="0" fontId="7" fillId="2" borderId="2" xfId="2" applyFont="1" applyFill="1" applyBorder="1" applyAlignment="1">
      <alignment horizontal="right" indent="2"/>
    </xf>
    <xf numFmtId="0" fontId="5" fillId="2" borderId="1" xfId="0" applyFont="1" applyBorder="1" applyAlignment="1">
      <alignment horizontal="right"/>
    </xf>
    <xf numFmtId="0" fontId="5" fillId="2" borderId="0" xfId="0" applyFont="1" applyBorder="1" applyAlignment="1">
      <alignment horizontal="right"/>
    </xf>
    <xf numFmtId="0" fontId="5" fillId="2" borderId="5" xfId="0" applyFont="1" applyBorder="1" applyAlignment="1">
      <alignment horizontal="right"/>
    </xf>
    <xf numFmtId="176" fontId="9" fillId="2" borderId="9" xfId="0" applyNumberFormat="1" applyFont="1" applyBorder="1" applyAlignment="1">
      <alignment horizontal="right"/>
    </xf>
    <xf numFmtId="176" fontId="9" fillId="2" borderId="7" xfId="0" applyNumberFormat="1" applyFont="1" applyBorder="1" applyAlignment="1">
      <alignment horizontal="center"/>
    </xf>
    <xf numFmtId="176" fontId="9" fillId="2" borderId="6" xfId="0" applyNumberFormat="1" applyFont="1" applyBorder="1" applyAlignment="1">
      <alignment horizontal="center"/>
    </xf>
    <xf numFmtId="0" fontId="11" fillId="2" borderId="0" xfId="1" applyFont="1" applyFill="1" applyAlignment="1">
      <alignment horizontal="center" vertical="center"/>
    </xf>
    <xf numFmtId="0" fontId="12" fillId="2" borderId="1" xfId="0" applyFont="1" applyBorder="1" applyAlignment="1">
      <alignment horizontal="right"/>
    </xf>
    <xf numFmtId="0" fontId="7" fillId="2" borderId="10" xfId="2" applyFont="1" applyFill="1" applyBorder="1" applyAlignment="1">
      <alignment horizontal="right" indent="1"/>
    </xf>
    <xf numFmtId="0" fontId="13" fillId="2" borderId="8" xfId="0" applyFont="1" applyBorder="1" applyAlignment="1">
      <alignment horizontal="right"/>
    </xf>
    <xf numFmtId="0" fontId="13" fillId="2" borderId="10" xfId="0" applyFont="1" applyBorder="1" applyAlignment="1">
      <alignment horizontal="right"/>
    </xf>
    <xf numFmtId="0" fontId="14" fillId="2" borderId="11" xfId="3" applyFont="1" applyFill="1" applyBorder="1" applyAlignment="1">
      <alignment horizontal="right" vertical="center" indent="4"/>
    </xf>
    <xf numFmtId="0" fontId="15" fillId="2" borderId="5" xfId="0" applyFont="1" applyBorder="1" applyAlignment="1">
      <alignment horizontal="right" indent="4"/>
    </xf>
    <xf numFmtId="0" fontId="15" fillId="2" borderId="0" xfId="0" applyFont="1" applyBorder="1" applyAlignment="1">
      <alignment horizontal="right" indent="4"/>
    </xf>
    <xf numFmtId="0" fontId="14" fillId="2" borderId="12" xfId="3" applyFont="1" applyFill="1" applyBorder="1" applyAlignment="1">
      <alignment horizontal="right" vertical="center" indent="4"/>
    </xf>
    <xf numFmtId="0" fontId="15" fillId="2" borderId="0" xfId="0" applyFont="1" applyAlignment="1">
      <alignment horizontal="right"/>
    </xf>
    <xf numFmtId="0" fontId="16" fillId="2" borderId="0" xfId="0" applyFont="1" applyBorder="1" applyAlignment="1">
      <alignment horizontal="right" indent="4"/>
    </xf>
    <xf numFmtId="0" fontId="16" fillId="2" borderId="5" xfId="0" applyFont="1" applyBorder="1" applyAlignment="1">
      <alignment horizontal="right" indent="4"/>
    </xf>
    <xf numFmtId="177" fontId="8" fillId="2" borderId="6" xfId="0" applyNumberFormat="1" applyFont="1" applyBorder="1" applyAlignment="1">
      <alignment horizontal="center"/>
    </xf>
    <xf numFmtId="177" fontId="10" fillId="2" borderId="6" xfId="0" applyNumberFormat="1" applyFont="1" applyBorder="1" applyAlignment="1">
      <alignment horizontal="center"/>
    </xf>
    <xf numFmtId="0" fontId="5" fillId="2" borderId="0" xfId="0" applyFont="1"/>
    <xf numFmtId="0" fontId="17" fillId="5" borderId="0" xfId="0" applyFont="1" applyFill="1"/>
    <xf numFmtId="177" fontId="17" fillId="5" borderId="0" xfId="0" applyNumberFormat="1" applyFont="1" applyFill="1" applyAlignment="1">
      <alignment horizontal="right" indent="1"/>
    </xf>
    <xf numFmtId="0" fontId="17" fillId="3" borderId="0" xfId="0" applyFont="1" applyFill="1"/>
    <xf numFmtId="177" fontId="17" fillId="3" borderId="0" xfId="0" applyNumberFormat="1" applyFont="1" applyFill="1" applyAlignment="1">
      <alignment horizontal="right" indent="1"/>
    </xf>
    <xf numFmtId="0" fontId="17" fillId="4" borderId="0" xfId="0" applyFont="1" applyFill="1"/>
    <xf numFmtId="177" fontId="17" fillId="4" borderId="0" xfId="0" applyNumberFormat="1" applyFont="1" applyFill="1" applyAlignment="1">
      <alignment horizontal="right" indent="1"/>
    </xf>
    <xf numFmtId="0" fontId="13" fillId="2" borderId="3" xfId="0" applyFont="1" applyBorder="1" applyAlignment="1">
      <alignment horizontal="right" indent="1"/>
    </xf>
    <xf numFmtId="0" fontId="7" fillId="2" borderId="4" xfId="2" applyFont="1" applyFill="1" applyBorder="1" applyAlignment="1">
      <alignment horizontal="right" indent="2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left" vertical="center" indent="1"/>
    </xf>
    <xf numFmtId="0" fontId="5" fillId="2" borderId="0" xfId="0" applyFont="1" applyAlignment="1">
      <alignment horizontal="left" vertical="center" indent="1"/>
    </xf>
    <xf numFmtId="0" fontId="5" fillId="2" borderId="0" xfId="0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left" indent="1"/>
    </xf>
    <xf numFmtId="0" fontId="18" fillId="2" borderId="0" xfId="0" applyFont="1" applyAlignment="1">
      <alignment horizontal="right" vertical="center"/>
    </xf>
    <xf numFmtId="0" fontId="5" fillId="2" borderId="0" xfId="0" applyFont="1" applyAlignment="1">
      <alignment horizontal="right"/>
    </xf>
    <xf numFmtId="177" fontId="8" fillId="2" borderId="0" xfId="0" applyNumberFormat="1" applyFont="1" applyAlignment="1">
      <alignment horizontal="center" vertical="center"/>
    </xf>
    <xf numFmtId="0" fontId="11" fillId="2" borderId="0" xfId="1" applyFont="1" applyFill="1" applyAlignment="1">
      <alignment horizontal="center" vertical="center"/>
    </xf>
  </cellXfs>
  <cellStyles count="5">
    <cellStyle name="タイトル" xfId="4" builtinId="15" customBuiltin="1"/>
    <cellStyle name="見出し 1" xfId="1" builtinId="16" customBuiltin="1"/>
    <cellStyle name="見出し 2" xfId="2" builtinId="17" customBuiltin="1"/>
    <cellStyle name="見出し 3" xfId="3" builtinId="18" customBuiltin="1"/>
    <cellStyle name="標準" xfId="0" builtinId="0" customBuiltin="1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>
      <tableStyleElement type="wholeTable" dxfId="77"/>
      <tableStyleElement type="headerRow" dxfId="76"/>
      <tableStyleElement type="firstColumn" dxfId="75"/>
      <tableStyleElement type="secondRowStripe" dxfId="74"/>
    </tableStyle>
    <tableStyle name="Investment Table" pivot="0" count="4">
      <tableStyleElement type="wholeTable" dxfId="73"/>
      <tableStyleElement type="headerRow" dxfId="72"/>
      <tableStyleElement type="firstColumn" dxfId="71"/>
      <tableStyleElement type="secondRowStripe" dxfId="70"/>
    </tableStyle>
    <tableStyle name="Personal Table" pivot="0" count="4">
      <tableStyleElement type="wholeTable" dxfId="69"/>
      <tableStyleElement type="headerRow" dxfId="68"/>
      <tableStyleElement type="firstColumn" dxfId="67"/>
      <tableStyleElement type="secondRowStripe" dxfId="66"/>
    </tableStyle>
    <tableStyle name="Retirement Table" pivot="0" count="4">
      <tableStyleElement type="wholeTable" dxfId="65"/>
      <tableStyleElement type="headerRow" dxfId="64"/>
      <tableStyleElement type="firstColumn" dxfId="63"/>
      <tableStyleElement type="secondRowStripe" dxfId="62"/>
    </tableStyle>
    <tableStyle name="Secured Table" pivot="0" count="4">
      <tableStyleElement type="wholeTable" dxfId="61"/>
      <tableStyleElement type="headerRow" dxfId="60"/>
      <tableStyleElement type="firstColumn" dxfId="59"/>
      <tableStyleElement type="secondRowStripe" dxfId="58"/>
    </tableStyle>
    <tableStyle name="Unsecured Table" pivot="0" count="4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נכסים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חישובים!$B$11:$B$14</c:f>
              <c:strCache>
                <c:ptCount val="4"/>
                <c:pt idx="0">
                  <c:v>מזומן</c:v>
                </c:pt>
                <c:pt idx="1">
                  <c:v>השקעות</c:v>
                </c:pt>
                <c:pt idx="2">
                  <c:v>פרישה</c:v>
                </c:pt>
                <c:pt idx="3">
                  <c:v>אישי</c:v>
                </c:pt>
              </c:strCache>
            </c:strRef>
          </c:cat>
          <c:val>
            <c:numRef>
              <c:f>חישובים!$C$11:$C$14</c:f>
              <c:numCache>
                <c:formatCode>[$₪-40D]\ #,##0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התחייבויות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חישובים!$B$18:$B$19</c:f>
              <c:strCache>
                <c:ptCount val="2"/>
                <c:pt idx="0">
                  <c:v>לא מובטחות</c:v>
                </c:pt>
                <c:pt idx="1">
                  <c:v>מובטחות</c:v>
                </c:pt>
              </c:strCache>
            </c:strRef>
          </c:cat>
          <c:val>
            <c:numRef>
              <c:f>חישובים!$C$18:$C$19</c:f>
              <c:numCache>
                <c:formatCode>[$₪-40D]\ 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נכסים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חישובים!$B$11:$B$14</c:f>
              <c:strCache>
                <c:ptCount val="4"/>
                <c:pt idx="0">
                  <c:v>מזומן</c:v>
                </c:pt>
                <c:pt idx="1">
                  <c:v>השקעות</c:v>
                </c:pt>
                <c:pt idx="2">
                  <c:v>פרישה</c:v>
                </c:pt>
                <c:pt idx="3">
                  <c:v>אישי</c:v>
                </c:pt>
              </c:strCache>
            </c:strRef>
          </c:cat>
          <c:val>
            <c:numRef>
              <c:f>חישובים!$C$11:$C$14</c:f>
              <c:numCache>
                <c:formatCode>[$₪-40D]\ #,##0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התחייבויות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חישובים!$B$11:$B$14</c:f>
              <c:strCache>
                <c:ptCount val="4"/>
                <c:pt idx="0">
                  <c:v>מזומן</c:v>
                </c:pt>
                <c:pt idx="1">
                  <c:v>השקעות</c:v>
                </c:pt>
                <c:pt idx="2">
                  <c:v>פרישה</c:v>
                </c:pt>
                <c:pt idx="3">
                  <c:v>אישי</c:v>
                </c:pt>
              </c:strCache>
            </c:strRef>
          </c:cat>
          <c:val>
            <c:numRef>
              <c:f>חישובים!$C$18:$C$19</c:f>
              <c:numCache>
                <c:formatCode>[$₪-40D]\ 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504;&#1499;&#1505;&#1497;&#1501;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&#1492;&#1514;&#1495;&#1497;&#1497;&#1489;&#1493;&#1497;&#1493;&#1514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1500;&#1493;&#1495; &#1492;&#1502;&#1495;&#1493;&#1493;&#1504;&#1497;&#1501;'!A1"/><Relationship Id="rId2" Type="http://schemas.openxmlformats.org/officeDocument/2006/relationships/hyperlink" Target="#&#1492;&#1514;&#1495;&#1497;&#1497;&#1489;&#1493;&#1497;&#1493;&#1514;!A1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1500;&#1493;&#1495; &#1492;&#1502;&#1495;&#1493;&#1493;&#1504;&#1497;&#1501;'!A1"/><Relationship Id="rId2" Type="http://schemas.openxmlformats.org/officeDocument/2006/relationships/hyperlink" Target="#&#1504;&#1499;&#1505;&#1497;&#1501;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3</xdr:row>
      <xdr:rowOff>0</xdr:rowOff>
    </xdr:from>
    <xdr:to>
      <xdr:col>3</xdr:col>
      <xdr:colOff>2341032</xdr:colOff>
      <xdr:row>9</xdr:row>
      <xdr:rowOff>93586</xdr:rowOff>
    </xdr:to>
    <xdr:graphicFrame macro="">
      <xdr:nvGraphicFramePr>
        <xdr:cNvPr id="20" name="סיכום סך הנכסים" descr="תרשים חישוק המציג סיכום של סך הנכסים" title="סיכום סך הנכס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220839</xdr:colOff>
      <xdr:row>3</xdr:row>
      <xdr:rowOff>34020</xdr:rowOff>
    </xdr:from>
    <xdr:to>
      <xdr:col>6</xdr:col>
      <xdr:colOff>2238022</xdr:colOff>
      <xdr:row>9</xdr:row>
      <xdr:rowOff>93586</xdr:rowOff>
    </xdr:to>
    <xdr:graphicFrame macro="">
      <xdr:nvGraphicFramePr>
        <xdr:cNvPr id="27" name="סיכום של סך ההתחייבויות" descr="תרשים חישוק המציג סיכום של סך ההתחייבויות" title="סיכום של סך ההתחייבוי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291393</xdr:colOff>
      <xdr:row>17</xdr:row>
      <xdr:rowOff>46018</xdr:rowOff>
    </xdr:from>
    <xdr:to>
      <xdr:col>3</xdr:col>
      <xdr:colOff>2166718</xdr:colOff>
      <xdr:row>18</xdr:row>
      <xdr:rowOff>56144</xdr:rowOff>
    </xdr:to>
    <xdr:sp macro="" textlink="">
      <xdr:nvSpPr>
        <xdr:cNvPr id="17" name="הצג נכסים" descr="לחץ כדי להציג ולשנות נכסים" title="הצג נכסים">
          <a:hlinkClick xmlns:r="http://schemas.openxmlformats.org/officeDocument/2006/relationships" r:id="rId3" tooltip="לחץ כדי להציג ולשנות נכסים"/>
        </xdr:cNvPr>
        <xdr:cNvSpPr/>
      </xdr:nvSpPr>
      <xdr:spPr>
        <a:xfrm flipH="1">
          <a:off x="9674261732" y="5522893"/>
          <a:ext cx="1875325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altLang="zh-TW" sz="1100" b="0" i="0" u="none" strike="noStrike" baseline="0" smtClean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הצג </a:t>
          </a:r>
          <a:r>
            <a:rPr lang="he-IL" altLang="zh-TW" sz="1050" b="0" spc="150" baseline="0" smtClean="0">
              <a:solidFill>
                <a:schemeClr val="lt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נכסים</a:t>
          </a:r>
          <a:endParaRPr lang="en-US" sz="1050" b="0" spc="150" baseline="0">
            <a:solidFill>
              <a:schemeClr val="lt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3</xdr:col>
      <xdr:colOff>79375</xdr:colOff>
      <xdr:row>12</xdr:row>
      <xdr:rowOff>118861</xdr:rowOff>
    </xdr:from>
    <xdr:to>
      <xdr:col>3</xdr:col>
      <xdr:colOff>262255</xdr:colOff>
      <xdr:row>12</xdr:row>
      <xdr:rowOff>301741</xdr:rowOff>
    </xdr:to>
    <xdr:sp macro="" textlink="">
      <xdr:nvSpPr>
        <xdr:cNvPr id="6" name="מזומן" descr="&quot;&quot;" title="צבע המזומן בתרשים"/>
        <xdr:cNvSpPr/>
      </xdr:nvSpPr>
      <xdr:spPr>
        <a:xfrm flipH="1">
          <a:off x="9676166195" y="3700261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  <xdr:twoCellAnchor>
    <xdr:from>
      <xdr:col>3</xdr:col>
      <xdr:colOff>79375</xdr:colOff>
      <xdr:row>13</xdr:row>
      <xdr:rowOff>98266</xdr:rowOff>
    </xdr:from>
    <xdr:to>
      <xdr:col>3</xdr:col>
      <xdr:colOff>262255</xdr:colOff>
      <xdr:row>13</xdr:row>
      <xdr:rowOff>281146</xdr:rowOff>
    </xdr:to>
    <xdr:sp macro="" textlink="">
      <xdr:nvSpPr>
        <xdr:cNvPr id="33" name="השקעות" descr="&quot;&quot;" title="צבע ההשקעות בתרשים"/>
        <xdr:cNvSpPr/>
      </xdr:nvSpPr>
      <xdr:spPr>
        <a:xfrm flipH="1">
          <a:off x="9676166195" y="4070191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  <xdr:twoCellAnchor>
    <xdr:from>
      <xdr:col>3</xdr:col>
      <xdr:colOff>79375</xdr:colOff>
      <xdr:row>14</xdr:row>
      <xdr:rowOff>115772</xdr:rowOff>
    </xdr:from>
    <xdr:to>
      <xdr:col>3</xdr:col>
      <xdr:colOff>262255</xdr:colOff>
      <xdr:row>14</xdr:row>
      <xdr:rowOff>298652</xdr:rowOff>
    </xdr:to>
    <xdr:sp macro="" textlink="">
      <xdr:nvSpPr>
        <xdr:cNvPr id="37" name="פרישה" descr="&quot;&quot;" title="צבע הפרישה בתרשים"/>
        <xdr:cNvSpPr/>
      </xdr:nvSpPr>
      <xdr:spPr>
        <a:xfrm flipH="1">
          <a:off x="9676166195" y="4478222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  <xdr:twoCellAnchor>
    <xdr:from>
      <xdr:col>3</xdr:col>
      <xdr:colOff>79375</xdr:colOff>
      <xdr:row>15</xdr:row>
      <xdr:rowOff>85652</xdr:rowOff>
    </xdr:from>
    <xdr:to>
      <xdr:col>3</xdr:col>
      <xdr:colOff>262255</xdr:colOff>
      <xdr:row>15</xdr:row>
      <xdr:rowOff>268532</xdr:rowOff>
    </xdr:to>
    <xdr:sp macro="" textlink="">
      <xdr:nvSpPr>
        <xdr:cNvPr id="41" name="אישי" descr="&quot;&quot;" title="צבע ההוצאות האישיות בתרשים"/>
        <xdr:cNvSpPr/>
      </xdr:nvSpPr>
      <xdr:spPr>
        <a:xfrm flipH="1">
          <a:off x="9676166195" y="4838627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  <xdr:twoCellAnchor>
    <xdr:from>
      <xdr:col>6</xdr:col>
      <xdr:colOff>352778</xdr:colOff>
      <xdr:row>17</xdr:row>
      <xdr:rowOff>46018</xdr:rowOff>
    </xdr:from>
    <xdr:to>
      <xdr:col>6</xdr:col>
      <xdr:colOff>2205214</xdr:colOff>
      <xdr:row>18</xdr:row>
      <xdr:rowOff>56144</xdr:rowOff>
    </xdr:to>
    <xdr:sp macro="" textlink="">
      <xdr:nvSpPr>
        <xdr:cNvPr id="18" name="הצג התחייבויות" descr="לחץ כדי להציג ולשנות נכסים" title="הצג התחייבויות">
          <a:hlinkClick xmlns:r="http://schemas.openxmlformats.org/officeDocument/2006/relationships" r:id="rId4" tooltip="לחץ כדי לשנות ולהציג התחייבויות"/>
        </xdr:cNvPr>
        <xdr:cNvSpPr/>
      </xdr:nvSpPr>
      <xdr:spPr>
        <a:xfrm flipH="1">
          <a:off x="9671241911" y="5522893"/>
          <a:ext cx="1852436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50" b="0" spc="150" baseline="0">
              <a:solidFill>
                <a:schemeClr val="lt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הצג התחייבויות</a:t>
          </a:r>
        </a:p>
      </xdr:txBody>
    </xdr:sp>
    <xdr:clientData fPrintsWithSheet="0"/>
  </xdr:twoCellAnchor>
  <xdr:twoCellAnchor>
    <xdr:from>
      <xdr:col>6</xdr:col>
      <xdr:colOff>105128</xdr:colOff>
      <xdr:row>12</xdr:row>
      <xdr:rowOff>119141</xdr:rowOff>
    </xdr:from>
    <xdr:to>
      <xdr:col>6</xdr:col>
      <xdr:colOff>288008</xdr:colOff>
      <xdr:row>12</xdr:row>
      <xdr:rowOff>302021</xdr:rowOff>
    </xdr:to>
    <xdr:sp macro="" textlink="">
      <xdr:nvSpPr>
        <xdr:cNvPr id="58" name="לא מובטחות" descr="&quot;&quot;" title="צבע התרשים הלא מובטח"/>
        <xdr:cNvSpPr/>
      </xdr:nvSpPr>
      <xdr:spPr>
        <a:xfrm flipH="1">
          <a:off x="9673159117" y="3700541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  <xdr:twoCellAnchor>
    <xdr:from>
      <xdr:col>6</xdr:col>
      <xdr:colOff>105128</xdr:colOff>
      <xdr:row>13</xdr:row>
      <xdr:rowOff>115278</xdr:rowOff>
    </xdr:from>
    <xdr:to>
      <xdr:col>6</xdr:col>
      <xdr:colOff>288008</xdr:colOff>
      <xdr:row>13</xdr:row>
      <xdr:rowOff>298158</xdr:rowOff>
    </xdr:to>
    <xdr:sp macro="" textlink="">
      <xdr:nvSpPr>
        <xdr:cNvPr id="55" name="מובטחות" descr="&quot;&quot;" title="צבע התרשים המובטח"/>
        <xdr:cNvSpPr/>
      </xdr:nvSpPr>
      <xdr:spPr>
        <a:xfrm flipH="1">
          <a:off x="9673159117" y="4087203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704662</xdr:colOff>
      <xdr:row>2</xdr:row>
      <xdr:rowOff>381000</xdr:rowOff>
    </xdr:from>
    <xdr:to>
      <xdr:col>1</xdr:col>
      <xdr:colOff>2533462</xdr:colOff>
      <xdr:row>10</xdr:row>
      <xdr:rowOff>104775</xdr:rowOff>
    </xdr:to>
    <xdr:graphicFrame macro="">
      <xdr:nvGraphicFramePr>
        <xdr:cNvPr id="10" name="סך כל הנכסים" descr="תרשים חישוק המציג סיכום של סך הנכסים" title="סיכום סך הנכס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647697</xdr:colOff>
      <xdr:row>15</xdr:row>
      <xdr:rowOff>114300</xdr:rowOff>
    </xdr:from>
    <xdr:to>
      <xdr:col>1</xdr:col>
      <xdr:colOff>2647946</xdr:colOff>
      <xdr:row>16</xdr:row>
      <xdr:rowOff>152400</xdr:rowOff>
    </xdr:to>
    <xdr:sp macro="" textlink="">
      <xdr:nvSpPr>
        <xdr:cNvPr id="13" name="הצג התחייבויות" descr="לחץ כדי לשנות ולהציג התחייבויות" title="הצג התחייבויות">
          <a:hlinkClick xmlns:r="http://schemas.openxmlformats.org/officeDocument/2006/relationships" r:id="rId2" tooltip="לחץ כדי לשנות ולהציג התחייבויות"/>
        </xdr:cNvPr>
        <xdr:cNvSpPr/>
      </xdr:nvSpPr>
      <xdr:spPr>
        <a:xfrm flipH="1">
          <a:off x="7181202304" y="4010025"/>
          <a:ext cx="200024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50" b="0" spc="150" baseline="0">
              <a:solidFill>
                <a:schemeClr val="lt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הצג התחייבויות</a:t>
          </a:r>
        </a:p>
      </xdr:txBody>
    </xdr:sp>
    <xdr:clientData fPrintsWithSheet="0"/>
  </xdr:twoCellAnchor>
  <xdr:twoCellAnchor>
    <xdr:from>
      <xdr:col>1</xdr:col>
      <xdr:colOff>647701</xdr:colOff>
      <xdr:row>17</xdr:row>
      <xdr:rowOff>19050</xdr:rowOff>
    </xdr:from>
    <xdr:to>
      <xdr:col>1</xdr:col>
      <xdr:colOff>2647950</xdr:colOff>
      <xdr:row>18</xdr:row>
      <xdr:rowOff>76200</xdr:rowOff>
    </xdr:to>
    <xdr:sp macro="" textlink="">
      <xdr:nvSpPr>
        <xdr:cNvPr id="14" name="הצג את לוח המחוונים" descr="לחץ כדי לחזור אל לוח המחוונים" title="הצג את לוח המחוונים">
          <a:hlinkClick xmlns:r="http://schemas.openxmlformats.org/officeDocument/2006/relationships" r:id="rId3" tooltip="לחץ כדי להציג את לוח המחוונים"/>
        </xdr:cNvPr>
        <xdr:cNvSpPr/>
      </xdr:nvSpPr>
      <xdr:spPr>
        <a:xfrm flipH="1">
          <a:off x="7181202300" y="4391025"/>
          <a:ext cx="2000249" cy="29527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altLang="zh-TW" sz="1050" b="0" spc="150" baseline="0" smtClean="0">
              <a:solidFill>
                <a:schemeClr val="lt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הצג את לוח המחוונים</a:t>
          </a:r>
          <a:endParaRPr lang="en-US" sz="1050" b="0" spc="150" baseline="0">
            <a:solidFill>
              <a:schemeClr val="lt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10</xdr:col>
      <xdr:colOff>191193</xdr:colOff>
      <xdr:row>10</xdr:row>
      <xdr:rowOff>57148</xdr:rowOff>
    </xdr:from>
    <xdr:to>
      <xdr:col>13</xdr:col>
      <xdr:colOff>243339</xdr:colOff>
      <xdr:row>13</xdr:row>
      <xdr:rowOff>200025</xdr:rowOff>
    </xdr:to>
    <xdr:grpSp>
      <xdr:nvGrpSpPr>
        <xdr:cNvPr id="5" name="קבוצה 4" descr="זקוק לשורות נוספות?&#10;בתא האחרון שמעל הערך 'סיכום ביניים', הקש על המקש Tab." title="עצה להזנת נתונים"/>
        <xdr:cNvGrpSpPr/>
      </xdr:nvGrpSpPr>
      <xdr:grpSpPr>
        <a:xfrm flipH="1">
          <a:off x="7172710311" y="2762248"/>
          <a:ext cx="1366596" cy="857252"/>
          <a:chOff x="9910722" y="2775598"/>
          <a:chExt cx="1309243" cy="863744"/>
        </a:xfrm>
      </xdr:grpSpPr>
      <xdr:sp macro="" textlink="">
        <xdr:nvSpPr>
          <xdr:cNvPr id="2" name="הסבר קווי 2"/>
          <xdr:cNvSpPr/>
        </xdr:nvSpPr>
        <xdr:spPr>
          <a:xfrm>
            <a:off x="10020232" y="2775598"/>
            <a:ext cx="1199733" cy="863744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35991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r" rtl="1"/>
            <a:r>
              <a:rPr lang="he-IL" sz="90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זקוק לשורות נוספות? </a:t>
            </a:r>
          </a:p>
          <a:p>
            <a:pPr algn="r" rtl="1"/>
            <a:r>
              <a:rPr lang="he-IL" sz="90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בתא האחרון שמעל הערך 'סיכום ביניים', הקש על המקש </a:t>
            </a:r>
            <a:r>
              <a:rPr lang="en-US" sz="90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.Tab</a:t>
            </a:r>
          </a:p>
        </xdr:txBody>
      </xdr:sp>
      <xdr:cxnSp macro="">
        <xdr:nvCxnSpPr>
          <xdr:cNvPr id="4" name="מחבר ישר 3"/>
          <xdr:cNvCxnSpPr/>
        </xdr:nvCxnSpPr>
        <xdr:spPr>
          <a:xfrm>
            <a:off x="9910722" y="2777546"/>
            <a:ext cx="0" cy="691779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700322</xdr:colOff>
      <xdr:row>2</xdr:row>
      <xdr:rowOff>419099</xdr:rowOff>
    </xdr:from>
    <xdr:to>
      <xdr:col>1</xdr:col>
      <xdr:colOff>2529122</xdr:colOff>
      <xdr:row>10</xdr:row>
      <xdr:rowOff>142874</xdr:rowOff>
    </xdr:to>
    <xdr:graphicFrame macro="">
      <xdr:nvGraphicFramePr>
        <xdr:cNvPr id="17" name="סך כל ההתחייבויות" descr="תרשים חישוק המציג סיכום של סך ההתחייבויות" title="סך כל ההתחייבוי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685801</xdr:colOff>
      <xdr:row>15</xdr:row>
      <xdr:rowOff>114300</xdr:rowOff>
    </xdr:from>
    <xdr:to>
      <xdr:col>1</xdr:col>
      <xdr:colOff>2676527</xdr:colOff>
      <xdr:row>16</xdr:row>
      <xdr:rowOff>152400</xdr:rowOff>
    </xdr:to>
    <xdr:sp macro="" textlink="">
      <xdr:nvSpPr>
        <xdr:cNvPr id="5" name="הצג נכסים" descr="לחץ כדי להציג ולשנות נכסים" title="הצג נכסים">
          <a:hlinkClick xmlns:r="http://schemas.openxmlformats.org/officeDocument/2006/relationships" r:id="rId2" tooltip="לחץ כדי להציג ולשנות נכסים"/>
        </xdr:cNvPr>
        <xdr:cNvSpPr/>
      </xdr:nvSpPr>
      <xdr:spPr>
        <a:xfrm flipH="1">
          <a:off x="7182621523" y="4010025"/>
          <a:ext cx="1990726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altLang="zh-TW" sz="1050" b="0" spc="150" baseline="0" smtClean="0">
              <a:solidFill>
                <a:schemeClr val="lt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הצג נכסים</a:t>
          </a:r>
          <a:endParaRPr lang="zh-TW" altLang="en-US" sz="1050" b="0" spc="150" baseline="0" smtClean="0">
            <a:solidFill>
              <a:schemeClr val="lt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1</xdr:col>
      <xdr:colOff>685801</xdr:colOff>
      <xdr:row>17</xdr:row>
      <xdr:rowOff>19050</xdr:rowOff>
    </xdr:from>
    <xdr:to>
      <xdr:col>1</xdr:col>
      <xdr:colOff>2676527</xdr:colOff>
      <xdr:row>18</xdr:row>
      <xdr:rowOff>57150</xdr:rowOff>
    </xdr:to>
    <xdr:sp macro="" textlink="">
      <xdr:nvSpPr>
        <xdr:cNvPr id="6" name="הצג את לוח המחוונים" descr="לחץ כדי לחזור אל לוח המחוונים" title="הצג את לוח המחוונים">
          <a:hlinkClick xmlns:r="http://schemas.openxmlformats.org/officeDocument/2006/relationships" r:id="rId3" tooltip="לחץ כדי להציג את לוח המחוונים"/>
        </xdr:cNvPr>
        <xdr:cNvSpPr/>
      </xdr:nvSpPr>
      <xdr:spPr>
        <a:xfrm flipH="1">
          <a:off x="7182621523" y="4391025"/>
          <a:ext cx="1990726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altLang="zh-TW" sz="1050" b="0" spc="150" baseline="0" smtClean="0">
              <a:solidFill>
                <a:schemeClr val="lt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הצג את לוח המחוונים</a:t>
          </a:r>
          <a:endParaRPr lang="en-US" sz="1050" b="0" spc="150" baseline="0">
            <a:solidFill>
              <a:schemeClr val="lt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Cash" displayName="tblCash" ref="C4:E13" totalsRowCount="1" headerRowDxfId="53" dataDxfId="52" totalsRowDxfId="51">
  <tableColumns count="3">
    <tableColumn id="3" name=" " dataDxfId="50" totalsRowDxfId="49"/>
    <tableColumn id="1" name="מזומן" totalsRowLabel="סיכום ביניים" dataDxfId="48" totalsRowDxfId="47"/>
    <tableColumn id="2" name="ערך" totalsRowFunction="sum" dataDxfId="46" totalsRowDxfId="45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Cash" altTextSummary="Description of each cash asset and its current value."/>
    </ext>
  </extLst>
</table>
</file>

<file path=xl/tables/table2.xml><?xml version="1.0" encoding="utf-8"?>
<table xmlns="http://schemas.openxmlformats.org/spreadsheetml/2006/main" id="2" name="tblInvestments" displayName="tblInvestments" ref="C16:E23" totalsRowCount="1" headerRowDxfId="44" dataDxfId="43" totalsRowDxfId="42">
  <tableColumns count="3">
    <tableColumn id="3" name=" " dataDxfId="41" totalsRowDxfId="40"/>
    <tableColumn id="1" name="השקעות" totalsRowLabel="סיכום ביניים" dataDxfId="39" totalsRowDxfId="38"/>
    <tableColumn id="2" name="ערך" totalsRowFunction="sum" dataDxfId="37" totalsRowDxfId="36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ments" altTextSummary="Description of each investment asset and its current value."/>
    </ext>
  </extLst>
</table>
</file>

<file path=xl/tables/table3.xml><?xml version="1.0" encoding="utf-8"?>
<table xmlns="http://schemas.openxmlformats.org/spreadsheetml/2006/main" id="3" name="tblRetirement" displayName="tblRetirement" ref="G16:I23" totalsRowCount="1" headerRowDxfId="35" dataDxfId="34" totalsRowDxfId="33">
  <tableColumns count="3">
    <tableColumn id="3" name=" " dataDxfId="32" totalsRowDxfId="31"/>
    <tableColumn id="1" name="פרישה" totalsRowLabel="סיכום ביניים" dataDxfId="30" totalsRowDxfId="29"/>
    <tableColumn id="2" name="ערך" totalsRowFunction="sum" dataDxfId="28" totalsRowDxfId="27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Retirement" altTextSummary="Description of each retirement asset and its current value."/>
    </ext>
  </extLst>
</table>
</file>

<file path=xl/tables/table4.xml><?xml version="1.0" encoding="utf-8"?>
<table xmlns="http://schemas.openxmlformats.org/spreadsheetml/2006/main" id="6" name="tblPersonal" displayName="tblPersonal" ref="G4:I13" totalsRowCount="1" headerRowDxfId="26" dataDxfId="25" totalsRowDxfId="24">
  <tableColumns count="3">
    <tableColumn id="3" name=" " dataDxfId="23" totalsRowDxfId="22"/>
    <tableColumn id="1" name="אישי" totalsRowLabel="סיכום ביניים" dataDxfId="21" totalsRowDxfId="20"/>
    <tableColumn id="2" name="ערך" totalsRowFunction="sum" dataDxfId="19" totalsRowDxfId="18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al" altTextSummary="Description of each personal asset and its current value."/>
    </ext>
  </extLst>
</table>
</file>

<file path=xl/tables/table5.xml><?xml version="1.0" encoding="utf-8"?>
<table xmlns="http://schemas.openxmlformats.org/spreadsheetml/2006/main" id="4" name="tblUnsecured" displayName="tblUnsecured" ref="C4:E13" totalsRowCount="1" headerRowDxfId="17" dataDxfId="16" totalsRowDxfId="15">
  <tableColumns count="3">
    <tableColumn id="3" name=" " dataDxfId="14" totalsRowDxfId="13"/>
    <tableColumn id="1" name="לא מובטחות" totalsRowLabel="סיכום ביניים" dataDxfId="12" totalsRowDxfId="11"/>
    <tableColumn id="2" name="חבות" totalsRowFunction="sum" dataDxfId="10" totalsRowDxfId="9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id="5" name="tblSecured" displayName="tblSecured" ref="G4:I13" totalsRowCount="1" headerRowDxfId="8" dataDxfId="7" totalsRowDxfId="6">
  <tableColumns count="3">
    <tableColumn id="3" name=" " dataDxfId="5" totalsRowDxfId="4"/>
    <tableColumn id="1" name="מובטחות" totalsRowLabel="סיכום ביניים" dataDxfId="3" totalsRowDxfId="2"/>
    <tableColumn id="2" name="חבות" totalsRowFunction="sum" dataDxfId="1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lumMod val="75000"/>
          </a:schemeClr>
        </a:solidFill>
        <a:ln w="19050"/>
      </a:spPr>
      <a:bodyPr vertOverflow="clip" horzOverflow="clip"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1100" b="0" i="0" u="none" strike="noStrike" baseline="0" smtClean="0">
            <a:solidFill>
              <a:schemeClr val="lt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defRPr>
        </a:defPPr>
      </a:lstStyle>
      <a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rightToLeft="1" tabSelected="1" zoomScaleNormal="100" workbookViewId="0"/>
  </sheetViews>
  <sheetFormatPr defaultColWidth="8.85546875" defaultRowHeight="11.25" x14ac:dyDescent="0.15"/>
  <cols>
    <col min="1" max="1" width="2.42578125" style="1" customWidth="1"/>
    <col min="2" max="2" width="36.28515625" style="1" customWidth="1"/>
    <col min="3" max="3" width="2.85546875" style="1" customWidth="1"/>
    <col min="4" max="4" width="36.5703125" style="1" customWidth="1"/>
    <col min="5" max="5" width="2.85546875" style="1" customWidth="1"/>
    <col min="6" max="6" width="5.28515625" style="1" customWidth="1"/>
    <col min="7" max="7" width="36.5703125" style="1" customWidth="1"/>
    <col min="8" max="8" width="2.42578125" style="1" customWidth="1"/>
    <col min="9" max="16384" width="8.85546875" style="1"/>
  </cols>
  <sheetData>
    <row r="1" spans="1:8" ht="18.75" customHeight="1" x14ac:dyDescent="0.15">
      <c r="B1" s="2"/>
    </row>
    <row r="2" spans="1:8" ht="28.5" customHeight="1" thickBot="1" x14ac:dyDescent="0.45">
      <c r="B2" s="3" t="s">
        <v>5</v>
      </c>
      <c r="C2" s="4"/>
      <c r="D2" s="4"/>
      <c r="E2" s="4"/>
      <c r="F2" s="5"/>
      <c r="G2" s="6" t="s">
        <v>6</v>
      </c>
      <c r="H2" s="1" t="s">
        <v>4</v>
      </c>
    </row>
    <row r="3" spans="1:8" ht="34.5" customHeight="1" thickTop="1" x14ac:dyDescent="0.15">
      <c r="B3" s="2"/>
    </row>
    <row r="4" spans="1:8" ht="18.75" customHeight="1" x14ac:dyDescent="0.15">
      <c r="C4" s="7"/>
      <c r="D4" s="8"/>
      <c r="E4" s="9"/>
      <c r="F4" s="8"/>
    </row>
    <row r="5" spans="1:8" ht="18.75" customHeight="1" x14ac:dyDescent="0.15">
      <c r="C5" s="7"/>
      <c r="D5" s="8"/>
      <c r="E5" s="9"/>
      <c r="F5" s="8"/>
    </row>
    <row r="6" spans="1:8" ht="18.75" customHeight="1" x14ac:dyDescent="0.15">
      <c r="C6" s="7"/>
      <c r="D6" s="8"/>
      <c r="E6" s="9"/>
      <c r="F6" s="8"/>
    </row>
    <row r="7" spans="1:8" ht="18.75" customHeight="1" x14ac:dyDescent="0.15">
      <c r="C7" s="7"/>
      <c r="D7" s="8"/>
      <c r="E7" s="9"/>
      <c r="F7" s="8"/>
    </row>
    <row r="8" spans="1:8" ht="18.75" customHeight="1" x14ac:dyDescent="0.15">
      <c r="C8" s="7"/>
      <c r="D8" s="8"/>
      <c r="E8" s="9"/>
      <c r="F8" s="8"/>
    </row>
    <row r="9" spans="1:8" ht="18.75" customHeight="1" x14ac:dyDescent="0.15">
      <c r="C9" s="7"/>
      <c r="D9" s="8"/>
      <c r="E9" s="9"/>
      <c r="F9" s="8"/>
    </row>
    <row r="10" spans="1:8" x14ac:dyDescent="0.15">
      <c r="C10" s="7"/>
      <c r="D10" s="8"/>
      <c r="E10" s="9"/>
      <c r="F10" s="8"/>
    </row>
    <row r="11" spans="1:8" ht="42.75" customHeight="1" thickBot="1" x14ac:dyDescent="0.7">
      <c r="A11" s="8"/>
      <c r="B11" s="25">
        <f>NetWorth</f>
        <v>159600</v>
      </c>
      <c r="C11" s="10"/>
      <c r="D11" s="26">
        <f>TotalAssets</f>
        <v>380800</v>
      </c>
      <c r="E11" s="11"/>
      <c r="F11" s="12"/>
      <c r="G11" s="26">
        <f>TotalLiabilites</f>
        <v>221200</v>
      </c>
    </row>
    <row r="12" spans="1:8" ht="33.75" customHeight="1" x14ac:dyDescent="0.5">
      <c r="B12" s="13" t="s">
        <v>7</v>
      </c>
      <c r="C12" s="14"/>
      <c r="D12" s="15" t="s">
        <v>8</v>
      </c>
      <c r="E12" s="16"/>
      <c r="F12" s="17"/>
      <c r="G12" s="15" t="s">
        <v>9</v>
      </c>
    </row>
    <row r="13" spans="1:8" ht="30.75" customHeight="1" thickBot="1" x14ac:dyDescent="0.25">
      <c r="C13" s="7"/>
      <c r="D13" s="18" t="s">
        <v>10</v>
      </c>
      <c r="E13" s="19"/>
      <c r="F13" s="20"/>
      <c r="G13" s="18" t="s">
        <v>14</v>
      </c>
    </row>
    <row r="14" spans="1:8" ht="30.75" customHeight="1" thickBot="1" x14ac:dyDescent="0.25">
      <c r="C14" s="7"/>
      <c r="D14" s="21" t="s">
        <v>11</v>
      </c>
      <c r="E14" s="19"/>
      <c r="F14" s="20"/>
      <c r="G14" s="18" t="s">
        <v>15</v>
      </c>
    </row>
    <row r="15" spans="1:8" ht="30.75" customHeight="1" thickBot="1" x14ac:dyDescent="0.25">
      <c r="C15" s="7"/>
      <c r="D15" s="21" t="s">
        <v>12</v>
      </c>
      <c r="E15" s="19"/>
      <c r="F15" s="20"/>
      <c r="G15" s="22"/>
    </row>
    <row r="16" spans="1:8" ht="30.75" customHeight="1" thickBot="1" x14ac:dyDescent="0.25">
      <c r="C16" s="7"/>
      <c r="D16" s="21" t="s">
        <v>13</v>
      </c>
      <c r="E16" s="19"/>
      <c r="F16" s="20"/>
      <c r="G16" s="22"/>
    </row>
    <row r="17" spans="3:6" ht="24.75" customHeight="1" x14ac:dyDescent="0.25">
      <c r="C17" s="7"/>
      <c r="D17" s="23"/>
      <c r="E17" s="24"/>
      <c r="F17" s="23"/>
    </row>
    <row r="18" spans="3:6" ht="24.75" customHeight="1" x14ac:dyDescent="0.25">
      <c r="C18" s="7"/>
      <c r="D18" s="23"/>
      <c r="E18" s="24"/>
      <c r="F18" s="23"/>
    </row>
    <row r="19" spans="3:6" ht="18.75" customHeight="1" x14ac:dyDescent="0.15">
      <c r="C19" s="7"/>
      <c r="D19" s="8"/>
      <c r="E19" s="9"/>
      <c r="F19" s="8"/>
    </row>
  </sheetData>
  <phoneticPr fontId="19"/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2:J24"/>
  <sheetViews>
    <sheetView showGridLines="0" rightToLeft="1" zoomScaleNormal="100" workbookViewId="0"/>
  </sheetViews>
  <sheetFormatPr defaultColWidth="6.5703125" defaultRowHeight="18.75" customHeight="1" x14ac:dyDescent="0.15"/>
  <cols>
    <col min="1" max="1" width="2.42578125" style="1" customWidth="1"/>
    <col min="2" max="2" width="48.5703125" style="2" customWidth="1"/>
    <col min="3" max="3" width="2.7109375" style="1" customWidth="1"/>
    <col min="4" max="4" width="26.140625" style="1" customWidth="1"/>
    <col min="5" max="5" width="14.7109375" style="1" customWidth="1"/>
    <col min="6" max="6" width="5.5703125" style="1" customWidth="1"/>
    <col min="7" max="7" width="2.7109375" style="1" customWidth="1"/>
    <col min="8" max="8" width="26.140625" style="1" customWidth="1"/>
    <col min="9" max="9" width="14.7109375" style="1" customWidth="1"/>
    <col min="10" max="10" width="2.42578125" style="1" customWidth="1"/>
    <col min="11" max="16384" width="6.5703125" style="1"/>
  </cols>
  <sheetData>
    <row r="2" spans="2:10" ht="28.5" customHeight="1" thickBot="1" x14ac:dyDescent="0.45">
      <c r="B2" s="3" t="s">
        <v>16</v>
      </c>
      <c r="C2" s="4"/>
      <c r="D2" s="4"/>
      <c r="E2" s="4"/>
      <c r="F2" s="4"/>
      <c r="G2" s="5"/>
      <c r="H2" s="35" t="s">
        <v>6</v>
      </c>
      <c r="I2" s="4"/>
      <c r="J2" s="1" t="s">
        <v>4</v>
      </c>
    </row>
    <row r="3" spans="2:10" ht="34.5" customHeight="1" thickTop="1" x14ac:dyDescent="0.15"/>
    <row r="4" spans="2:10" ht="18.75" customHeight="1" x14ac:dyDescent="0.15">
      <c r="C4" s="36" t="s">
        <v>4</v>
      </c>
      <c r="D4" s="36" t="s">
        <v>10</v>
      </c>
      <c r="E4" s="37" t="s">
        <v>19</v>
      </c>
      <c r="G4" s="36" t="s">
        <v>4</v>
      </c>
      <c r="H4" s="36" t="s">
        <v>13</v>
      </c>
      <c r="I4" s="37" t="s">
        <v>19</v>
      </c>
    </row>
    <row r="5" spans="2:10" ht="18.75" customHeight="1" x14ac:dyDescent="0.15">
      <c r="C5" s="36"/>
      <c r="D5" s="36" t="s">
        <v>20</v>
      </c>
      <c r="E5" s="38">
        <v>2000</v>
      </c>
      <c r="G5" s="36"/>
      <c r="H5" s="36" t="s">
        <v>28</v>
      </c>
      <c r="I5" s="38">
        <v>233000</v>
      </c>
    </row>
    <row r="6" spans="2:10" ht="18.75" customHeight="1" x14ac:dyDescent="0.15">
      <c r="C6" s="36"/>
      <c r="D6" s="36" t="s">
        <v>21</v>
      </c>
      <c r="E6" s="38">
        <v>2500</v>
      </c>
      <c r="G6" s="36"/>
      <c r="H6" s="36" t="s">
        <v>29</v>
      </c>
      <c r="I6" s="38"/>
    </row>
    <row r="7" spans="2:10" ht="18.75" customHeight="1" x14ac:dyDescent="0.15">
      <c r="C7" s="36"/>
      <c r="D7" s="36" t="s">
        <v>22</v>
      </c>
      <c r="E7" s="38">
        <v>4000</v>
      </c>
      <c r="G7" s="36"/>
      <c r="H7" s="36" t="s">
        <v>30</v>
      </c>
      <c r="I7" s="38"/>
    </row>
    <row r="8" spans="2:10" ht="18.75" customHeight="1" x14ac:dyDescent="0.15">
      <c r="C8" s="36"/>
      <c r="D8" s="36" t="s">
        <v>23</v>
      </c>
      <c r="E8" s="38">
        <v>3300</v>
      </c>
      <c r="G8" s="36"/>
      <c r="H8" s="36" t="s">
        <v>31</v>
      </c>
      <c r="I8" s="38">
        <v>32000</v>
      </c>
    </row>
    <row r="9" spans="2:10" ht="18.75" customHeight="1" x14ac:dyDescent="0.15">
      <c r="C9" s="36"/>
      <c r="D9" s="36" t="s">
        <v>24</v>
      </c>
      <c r="E9" s="38">
        <v>7000</v>
      </c>
      <c r="G9" s="36"/>
      <c r="H9" s="36" t="s">
        <v>32</v>
      </c>
      <c r="I9" s="38">
        <v>10000</v>
      </c>
    </row>
    <row r="10" spans="2:10" ht="18.75" customHeight="1" x14ac:dyDescent="0.15">
      <c r="C10" s="36"/>
      <c r="D10" s="36" t="s">
        <v>25</v>
      </c>
      <c r="E10" s="38"/>
      <c r="G10" s="36"/>
      <c r="H10" s="36" t="s">
        <v>33</v>
      </c>
      <c r="I10" s="38"/>
    </row>
    <row r="11" spans="2:10" ht="18.75" customHeight="1" x14ac:dyDescent="0.15">
      <c r="C11" s="36"/>
      <c r="D11" s="36" t="s">
        <v>3</v>
      </c>
      <c r="E11" s="38"/>
      <c r="G11" s="36"/>
      <c r="H11" s="36" t="s">
        <v>34</v>
      </c>
      <c r="I11" s="38">
        <v>1500</v>
      </c>
    </row>
    <row r="12" spans="2:10" ht="18.75" customHeight="1" x14ac:dyDescent="0.15">
      <c r="B12" s="44">
        <f>TotalAssets</f>
        <v>380800</v>
      </c>
      <c r="C12" s="36"/>
      <c r="D12" s="36" t="s">
        <v>26</v>
      </c>
      <c r="E12" s="38">
        <v>24500</v>
      </c>
      <c r="I12" s="39"/>
    </row>
    <row r="13" spans="2:10" ht="18.75" customHeight="1" x14ac:dyDescent="0.15">
      <c r="B13" s="44"/>
      <c r="C13" s="40"/>
      <c r="D13" s="40" t="s">
        <v>27</v>
      </c>
      <c r="E13" s="41">
        <f>SUBTOTAL(109,tblCash[ערך])</f>
        <v>43300</v>
      </c>
      <c r="G13" s="40"/>
      <c r="H13" s="40" t="s">
        <v>27</v>
      </c>
      <c r="I13" s="41">
        <f>SUBTOTAL(109,tblPersonal[ערך])</f>
        <v>276500</v>
      </c>
    </row>
    <row r="14" spans="2:10" ht="18.75" customHeight="1" x14ac:dyDescent="0.15">
      <c r="B14" s="45" t="s">
        <v>8</v>
      </c>
      <c r="C14" s="43"/>
      <c r="D14" s="43"/>
      <c r="E14" s="43"/>
      <c r="G14" s="43"/>
      <c r="H14" s="43"/>
      <c r="I14" s="43"/>
    </row>
    <row r="15" spans="2:10" ht="18.75" customHeight="1" x14ac:dyDescent="0.15">
      <c r="B15" s="45"/>
    </row>
    <row r="16" spans="2:10" ht="18.75" customHeight="1" x14ac:dyDescent="0.15">
      <c r="B16" s="42"/>
      <c r="C16" s="36" t="s">
        <v>4</v>
      </c>
      <c r="D16" s="36" t="s">
        <v>11</v>
      </c>
      <c r="E16" s="37" t="s">
        <v>19</v>
      </c>
      <c r="G16" s="36" t="s">
        <v>4</v>
      </c>
      <c r="H16" s="36" t="s">
        <v>12</v>
      </c>
      <c r="I16" s="37" t="s">
        <v>19</v>
      </c>
    </row>
    <row r="17" spans="2:9" ht="18.75" customHeight="1" x14ac:dyDescent="0.15">
      <c r="B17" s="1"/>
      <c r="C17" s="36"/>
      <c r="D17" s="36" t="s">
        <v>35</v>
      </c>
      <c r="E17" s="38">
        <v>15000</v>
      </c>
      <c r="G17" s="36"/>
      <c r="H17" s="36" t="s">
        <v>40</v>
      </c>
      <c r="I17" s="38"/>
    </row>
    <row r="18" spans="2:9" ht="18.75" customHeight="1" x14ac:dyDescent="0.15">
      <c r="C18" s="36"/>
      <c r="D18" s="36" t="s">
        <v>36</v>
      </c>
      <c r="E18" s="38"/>
      <c r="G18" s="36"/>
      <c r="H18" s="36" t="s">
        <v>41</v>
      </c>
      <c r="I18" s="38"/>
    </row>
    <row r="19" spans="2:9" ht="18.75" customHeight="1" x14ac:dyDescent="0.15">
      <c r="C19" s="36"/>
      <c r="D19" s="36" t="s">
        <v>37</v>
      </c>
      <c r="E19" s="38"/>
      <c r="G19" s="36"/>
      <c r="H19" s="36" t="s">
        <v>42</v>
      </c>
      <c r="I19" s="38"/>
    </row>
    <row r="20" spans="2:9" ht="18.75" customHeight="1" x14ac:dyDescent="0.15">
      <c r="C20" s="36"/>
      <c r="D20" s="36" t="s">
        <v>38</v>
      </c>
      <c r="E20" s="38"/>
      <c r="G20" s="36"/>
      <c r="H20" s="36" t="s">
        <v>0</v>
      </c>
      <c r="I20" s="38">
        <v>46000</v>
      </c>
    </row>
    <row r="21" spans="2:9" ht="18.75" customHeight="1" x14ac:dyDescent="0.15">
      <c r="C21" s="36"/>
      <c r="D21" s="36" t="s">
        <v>39</v>
      </c>
      <c r="E21" s="38"/>
      <c r="G21" s="36"/>
      <c r="H21" s="36" t="s">
        <v>1</v>
      </c>
      <c r="I21" s="38"/>
    </row>
    <row r="22" spans="2:9" ht="18.75" customHeight="1" x14ac:dyDescent="0.15">
      <c r="C22" s="36"/>
      <c r="D22" s="36"/>
      <c r="E22" s="38"/>
      <c r="G22" s="36"/>
      <c r="H22" s="36" t="s">
        <v>2</v>
      </c>
      <c r="I22" s="38"/>
    </row>
    <row r="23" spans="2:9" ht="18.75" customHeight="1" x14ac:dyDescent="0.15">
      <c r="C23" s="40"/>
      <c r="D23" s="40" t="s">
        <v>27</v>
      </c>
      <c r="E23" s="41">
        <f>SUBTOTAL(109,tblInvestments[ערך])</f>
        <v>15000</v>
      </c>
      <c r="G23" s="40"/>
      <c r="H23" s="40" t="s">
        <v>27</v>
      </c>
      <c r="I23" s="41">
        <f>SUBTOTAL(109,tblRetirement[ערך])</f>
        <v>46000</v>
      </c>
    </row>
    <row r="24" spans="2:9" ht="18.75" customHeight="1" x14ac:dyDescent="0.15">
      <c r="C24" s="43"/>
      <c r="D24" s="43"/>
      <c r="E24" s="43"/>
      <c r="G24" s="43"/>
      <c r="H24" s="43"/>
      <c r="I24" s="43"/>
    </row>
  </sheetData>
  <mergeCells count="6">
    <mergeCell ref="G24:I24"/>
    <mergeCell ref="B12:B13"/>
    <mergeCell ref="B14:B15"/>
    <mergeCell ref="C14:E14"/>
    <mergeCell ref="G14:I14"/>
    <mergeCell ref="C24:E24"/>
  </mergeCells>
  <phoneticPr fontId="19"/>
  <printOptions horizontalCentered="1"/>
  <pageMargins left="0.7" right="0.7" top="0.75" bottom="0.75" header="0.3" footer="0.3"/>
  <pageSetup scale="89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2:J15"/>
  <sheetViews>
    <sheetView showGridLines="0" rightToLeft="1" zoomScaleNormal="100" workbookViewId="0"/>
  </sheetViews>
  <sheetFormatPr defaultColWidth="6.5703125" defaultRowHeight="18.75" customHeight="1" x14ac:dyDescent="0.15"/>
  <cols>
    <col min="1" max="1" width="2.42578125" style="1" customWidth="1"/>
    <col min="2" max="2" width="48.5703125" style="1" customWidth="1"/>
    <col min="3" max="3" width="2.7109375" style="1" customWidth="1"/>
    <col min="4" max="4" width="26.140625" style="1" customWidth="1"/>
    <col min="5" max="5" width="14.7109375" style="1" customWidth="1"/>
    <col min="6" max="6" width="5.5703125" style="1" customWidth="1"/>
    <col min="7" max="7" width="2.7109375" style="1" customWidth="1"/>
    <col min="8" max="8" width="32.7109375" style="1" customWidth="1"/>
    <col min="9" max="9" width="14.7109375" style="1" customWidth="1"/>
    <col min="10" max="10" width="2.42578125" style="1" customWidth="1"/>
    <col min="11" max="16" width="6.5703125" style="1"/>
    <col min="17" max="17" width="21.7109375" style="1" customWidth="1"/>
    <col min="18" max="16384" width="6.5703125" style="1"/>
  </cols>
  <sheetData>
    <row r="2" spans="2:10" ht="28.5" customHeight="1" thickBot="1" x14ac:dyDescent="0.45">
      <c r="B2" s="3" t="s">
        <v>17</v>
      </c>
      <c r="C2" s="4"/>
      <c r="D2" s="4"/>
      <c r="E2" s="4"/>
      <c r="F2" s="4"/>
      <c r="G2" s="34"/>
      <c r="H2" s="35" t="s">
        <v>6</v>
      </c>
      <c r="I2" s="4"/>
      <c r="J2" s="1" t="s">
        <v>4</v>
      </c>
    </row>
    <row r="3" spans="2:10" ht="34.5" customHeight="1" thickTop="1" x14ac:dyDescent="0.15">
      <c r="B3" s="2"/>
    </row>
    <row r="4" spans="2:10" ht="18.75" customHeight="1" x14ac:dyDescent="0.15">
      <c r="C4" s="36" t="s">
        <v>4</v>
      </c>
      <c r="D4" s="36" t="s">
        <v>14</v>
      </c>
      <c r="E4" s="37" t="s">
        <v>56</v>
      </c>
      <c r="G4" s="36" t="s">
        <v>4</v>
      </c>
      <c r="H4" s="36" t="s">
        <v>15</v>
      </c>
      <c r="I4" s="37" t="s">
        <v>56</v>
      </c>
    </row>
    <row r="5" spans="2:10" ht="18.75" customHeight="1" x14ac:dyDescent="0.15">
      <c r="C5" s="36"/>
      <c r="D5" s="36" t="s">
        <v>43</v>
      </c>
      <c r="E5" s="38">
        <v>1200</v>
      </c>
      <c r="G5" s="36"/>
      <c r="H5" s="36" t="s">
        <v>50</v>
      </c>
      <c r="I5" s="38">
        <v>14500</v>
      </c>
    </row>
    <row r="6" spans="2:10" ht="18.75" customHeight="1" x14ac:dyDescent="0.15">
      <c r="C6" s="36"/>
      <c r="D6" s="36" t="s">
        <v>44</v>
      </c>
      <c r="E6" s="38">
        <v>3000</v>
      </c>
      <c r="G6" s="36"/>
      <c r="H6" s="36" t="s">
        <v>51</v>
      </c>
      <c r="I6" s="38"/>
    </row>
    <row r="7" spans="2:10" ht="18.75" customHeight="1" x14ac:dyDescent="0.15">
      <c r="C7" s="36"/>
      <c r="D7" s="36" t="s">
        <v>45</v>
      </c>
      <c r="E7" s="38">
        <v>17500</v>
      </c>
      <c r="G7" s="36"/>
      <c r="H7" s="36" t="s">
        <v>52</v>
      </c>
      <c r="I7" s="38"/>
    </row>
    <row r="8" spans="2:10" ht="18.75" customHeight="1" x14ac:dyDescent="0.15">
      <c r="C8" s="36"/>
      <c r="D8" s="36" t="s">
        <v>46</v>
      </c>
      <c r="E8" s="38"/>
      <c r="G8" s="36"/>
      <c r="H8" s="36" t="s">
        <v>53</v>
      </c>
      <c r="I8" s="38">
        <v>144000</v>
      </c>
    </row>
    <row r="9" spans="2:10" ht="18.75" customHeight="1" x14ac:dyDescent="0.15">
      <c r="C9" s="36"/>
      <c r="D9" s="36" t="s">
        <v>47</v>
      </c>
      <c r="E9" s="38"/>
      <c r="G9" s="36"/>
      <c r="H9" s="36" t="s">
        <v>54</v>
      </c>
      <c r="I9" s="38">
        <v>21000</v>
      </c>
    </row>
    <row r="10" spans="2:10" ht="18.75" customHeight="1" x14ac:dyDescent="0.15">
      <c r="C10" s="36"/>
      <c r="D10" s="36" t="s">
        <v>48</v>
      </c>
      <c r="E10" s="38">
        <v>8000</v>
      </c>
      <c r="G10" s="36"/>
      <c r="H10" s="36" t="s">
        <v>55</v>
      </c>
      <c r="I10" s="38"/>
    </row>
    <row r="11" spans="2:10" ht="18.75" customHeight="1" x14ac:dyDescent="0.15">
      <c r="C11" s="36"/>
      <c r="D11" s="36" t="s">
        <v>49</v>
      </c>
      <c r="E11" s="38">
        <v>6000</v>
      </c>
      <c r="G11" s="36"/>
      <c r="H11" s="36" t="s">
        <v>48</v>
      </c>
      <c r="I11" s="38">
        <v>4000</v>
      </c>
    </row>
    <row r="12" spans="2:10" ht="18.75" customHeight="1" x14ac:dyDescent="0.15">
      <c r="B12" s="44">
        <f>TotalLiabilites</f>
        <v>221200</v>
      </c>
      <c r="E12" s="39"/>
      <c r="G12" s="36"/>
      <c r="H12" s="36" t="s">
        <v>49</v>
      </c>
      <c r="I12" s="38">
        <v>2000</v>
      </c>
    </row>
    <row r="13" spans="2:10" ht="18.75" customHeight="1" x14ac:dyDescent="0.15">
      <c r="B13" s="44"/>
      <c r="C13" s="36"/>
      <c r="D13" s="40" t="s">
        <v>27</v>
      </c>
      <c r="E13" s="41">
        <f>SUBTOTAL(109,tblUnsecured[חבות])</f>
        <v>35700</v>
      </c>
      <c r="G13" s="36"/>
      <c r="H13" s="40" t="s">
        <v>27</v>
      </c>
      <c r="I13" s="41">
        <f>SUBTOTAL(109,tblSecured[חבות])</f>
        <v>185500</v>
      </c>
    </row>
    <row r="14" spans="2:10" ht="18.75" customHeight="1" x14ac:dyDescent="0.15">
      <c r="B14" s="45" t="s">
        <v>8</v>
      </c>
    </row>
    <row r="15" spans="2:10" ht="18.75" customHeight="1" x14ac:dyDescent="0.15">
      <c r="B15" s="45"/>
    </row>
  </sheetData>
  <mergeCells count="2">
    <mergeCell ref="B12:B13"/>
    <mergeCell ref="B14:B15"/>
  </mergeCells>
  <phoneticPr fontId="19"/>
  <printOptions horizontalCentered="1"/>
  <pageMargins left="0.7" right="0.7" top="0.75" bottom="0.75" header="0.3" footer="0.3"/>
  <pageSetup scale="89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rightToLeft="1" workbookViewId="0"/>
  </sheetViews>
  <sheetFormatPr defaultColWidth="6.5703125" defaultRowHeight="11.25" x14ac:dyDescent="0.15"/>
  <cols>
    <col min="1" max="1" width="6.5703125" style="27"/>
    <col min="2" max="2" width="15.85546875" style="27" customWidth="1"/>
    <col min="3" max="3" width="14.28515625" style="27" customWidth="1"/>
    <col min="4" max="16384" width="6.5703125" style="27"/>
  </cols>
  <sheetData>
    <row r="2" spans="2:3" x14ac:dyDescent="0.15">
      <c r="B2" s="27" t="s">
        <v>18</v>
      </c>
    </row>
    <row r="11" spans="2:3" ht="14.25" x14ac:dyDescent="0.2">
      <c r="B11" s="28" t="str">
        <f>tblCash[[#Headers],[מזומן]]</f>
        <v>מזומן</v>
      </c>
      <c r="C11" s="29">
        <f>SUM(tblCash[ערך])</f>
        <v>43300</v>
      </c>
    </row>
    <row r="12" spans="2:3" ht="14.25" x14ac:dyDescent="0.2">
      <c r="B12" s="28" t="str">
        <f>tblInvestments[[#Headers],[השקעות]]</f>
        <v>השקעות</v>
      </c>
      <c r="C12" s="29">
        <f>SUM(tblInvestments[ערך])</f>
        <v>15000</v>
      </c>
    </row>
    <row r="13" spans="2:3" ht="14.25" x14ac:dyDescent="0.2">
      <c r="B13" s="28" t="str">
        <f>tblRetirement[[#Headers],[פרישה]]</f>
        <v>פרישה</v>
      </c>
      <c r="C13" s="29">
        <f>SUM(tblRetirement[ערך])</f>
        <v>46000</v>
      </c>
    </row>
    <row r="14" spans="2:3" ht="14.25" x14ac:dyDescent="0.2">
      <c r="B14" s="28" t="str">
        <f>tblPersonal[[#Headers],[אישי]]</f>
        <v>אישי</v>
      </c>
      <c r="C14" s="29">
        <f>SUM(tblPersonal[ערך])</f>
        <v>276500</v>
      </c>
    </row>
    <row r="15" spans="2:3" ht="14.25" x14ac:dyDescent="0.2">
      <c r="B15" s="30" t="s">
        <v>8</v>
      </c>
      <c r="C15" s="31">
        <f>SUM(tblCash[ערך],tblInvestments[ערך],tblRetirement[ערך],tblPersonal[ערך])</f>
        <v>380800</v>
      </c>
    </row>
    <row r="18" spans="2:3" ht="14.25" x14ac:dyDescent="0.2">
      <c r="B18" s="28" t="str">
        <f>tblUnsecured[[#Headers],[לא מובטחות]]</f>
        <v>לא מובטחות</v>
      </c>
      <c r="C18" s="29">
        <f>SUM(tblUnsecured[חבות])</f>
        <v>35700</v>
      </c>
    </row>
    <row r="19" spans="2:3" ht="14.25" x14ac:dyDescent="0.2">
      <c r="B19" s="28" t="str">
        <f>tblSecured[[#Headers],[מובטחות]]</f>
        <v>מובטחות</v>
      </c>
      <c r="C19" s="29">
        <f>SUM(tblSecured[חבות])</f>
        <v>185500</v>
      </c>
    </row>
    <row r="20" spans="2:3" ht="14.25" x14ac:dyDescent="0.2">
      <c r="B20" s="30" t="s">
        <v>8</v>
      </c>
      <c r="C20" s="31">
        <f>SUM(tblUnsecured[חבות],tblSecured[חבות])</f>
        <v>221200</v>
      </c>
    </row>
    <row r="23" spans="2:3" ht="14.25" x14ac:dyDescent="0.2">
      <c r="B23" s="32" t="s">
        <v>8</v>
      </c>
      <c r="C23" s="33">
        <f>C15-C20</f>
        <v>159600</v>
      </c>
    </row>
  </sheetData>
  <phoneticPr fontId="19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e9ea02a-742f-4d68-9828-878561d4a93c">english</DirectSourceMarket>
    <ApprovalStatus xmlns="6e9ea02a-742f-4d68-9828-878561d4a93c">InProgress</ApprovalStatus>
    <MarketSpecific xmlns="6e9ea02a-742f-4d68-9828-878561d4a93c">false</MarketSpecific>
    <LocComments xmlns="6e9ea02a-742f-4d68-9828-878561d4a93c" xsi:nil="true"/>
    <ThumbnailAssetId xmlns="6e9ea02a-742f-4d68-9828-878561d4a93c" xsi:nil="true"/>
    <PrimaryImageGen xmlns="6e9ea02a-742f-4d68-9828-878561d4a93c">true</PrimaryImageGen>
    <LegacyData xmlns="6e9ea02a-742f-4d68-9828-878561d4a93c" xsi:nil="true"/>
    <LocRecommendedHandoff xmlns="6e9ea02a-742f-4d68-9828-878561d4a93c" xsi:nil="true"/>
    <BusinessGroup xmlns="6e9ea02a-742f-4d68-9828-878561d4a93c" xsi:nil="true"/>
    <BlockPublish xmlns="6e9ea02a-742f-4d68-9828-878561d4a93c">false</BlockPublish>
    <TPFriendlyName xmlns="6e9ea02a-742f-4d68-9828-878561d4a93c" xsi:nil="true"/>
    <NumericId xmlns="6e9ea02a-742f-4d68-9828-878561d4a93c" xsi:nil="true"/>
    <APEditor xmlns="6e9ea02a-742f-4d68-9828-878561d4a93c">
      <UserInfo>
        <DisplayName/>
        <AccountId xsi:nil="true"/>
        <AccountType/>
      </UserInfo>
    </APEditor>
    <SourceTitle xmlns="6e9ea02a-742f-4d68-9828-878561d4a93c" xsi:nil="true"/>
    <OpenTemplate xmlns="6e9ea02a-742f-4d68-9828-878561d4a93c">true</OpenTemplate>
    <UALocComments xmlns="6e9ea02a-742f-4d68-9828-878561d4a93c" xsi:nil="true"/>
    <ParentAssetId xmlns="6e9ea02a-742f-4d68-9828-878561d4a93c" xsi:nil="true"/>
    <IntlLangReviewDate xmlns="6e9ea02a-742f-4d68-9828-878561d4a93c" xsi:nil="true"/>
    <FeatureTagsTaxHTField0 xmlns="6e9ea02a-742f-4d68-9828-878561d4a93c">
      <Terms xmlns="http://schemas.microsoft.com/office/infopath/2007/PartnerControls"/>
    </FeatureTagsTaxHTField0>
    <PublishStatusLookup xmlns="6e9ea02a-742f-4d68-9828-878561d4a93c">
      <Value>287883</Value>
    </PublishStatusLookup>
    <Providers xmlns="6e9ea02a-742f-4d68-9828-878561d4a93c" xsi:nil="true"/>
    <MachineTranslated xmlns="6e9ea02a-742f-4d68-9828-878561d4a93c">false</MachineTranslated>
    <OriginalSourceMarket xmlns="6e9ea02a-742f-4d68-9828-878561d4a93c">english</OriginalSourceMarket>
    <APDescription xmlns="6e9ea02a-742f-4d68-9828-878561d4a93c">תהית פעם מה השווי של נכסיך? התבנית הקלה לשימוש הזו תחשב זאת עבורך. פשוט הזן את הנכסים וההתחייבויות שלך וצפה בתוצאות באופן ויזואלי.</APDescription>
    <ClipArtFilename xmlns="6e9ea02a-742f-4d68-9828-878561d4a93c" xsi:nil="true"/>
    <ContentItem xmlns="6e9ea02a-742f-4d68-9828-878561d4a93c" xsi:nil="true"/>
    <TPInstallLocation xmlns="6e9ea02a-742f-4d68-9828-878561d4a93c" xsi:nil="true"/>
    <PublishTargets xmlns="6e9ea02a-742f-4d68-9828-878561d4a93c">OfficeOnlineVNext</PublishTargets>
    <TimesCloned xmlns="6e9ea02a-742f-4d68-9828-878561d4a93c" xsi:nil="true"/>
    <AssetStart xmlns="6e9ea02a-742f-4d68-9828-878561d4a93c">2011-12-14T23:39:00+00:00</AssetStart>
    <Provider xmlns="6e9ea02a-742f-4d68-9828-878561d4a93c" xsi:nil="true"/>
    <AcquiredFrom xmlns="6e9ea02a-742f-4d68-9828-878561d4a93c">Internal MS</AcquiredFrom>
    <FriendlyTitle xmlns="6e9ea02a-742f-4d68-9828-878561d4a93c" xsi:nil="true"/>
    <LastHandOff xmlns="6e9ea02a-742f-4d68-9828-878561d4a93c" xsi:nil="true"/>
    <TPClientViewer xmlns="6e9ea02a-742f-4d68-9828-878561d4a93c" xsi:nil="true"/>
    <UACurrentWords xmlns="6e9ea02a-742f-4d68-9828-878561d4a93c" xsi:nil="true"/>
    <ArtSampleDocs xmlns="6e9ea02a-742f-4d68-9828-878561d4a93c" xsi:nil="true"/>
    <UALocRecommendation xmlns="6e9ea02a-742f-4d68-9828-878561d4a93c">Localize</UALocRecommendation>
    <Manager xmlns="6e9ea02a-742f-4d68-9828-878561d4a93c" xsi:nil="true"/>
    <ShowIn xmlns="6e9ea02a-742f-4d68-9828-878561d4a93c">Show everywhere</ShowIn>
    <UANotes xmlns="6e9ea02a-742f-4d68-9828-878561d4a93c" xsi:nil="true"/>
    <TemplateStatus xmlns="6e9ea02a-742f-4d68-9828-878561d4a93c">Complete</TemplateStatus>
    <InternalTagsTaxHTField0 xmlns="6e9ea02a-742f-4d68-9828-878561d4a93c">
      <Terms xmlns="http://schemas.microsoft.com/office/infopath/2007/PartnerControls"/>
    </InternalTagsTaxHTField0>
    <CSXHash xmlns="6e9ea02a-742f-4d68-9828-878561d4a93c" xsi:nil="true"/>
    <Downloads xmlns="6e9ea02a-742f-4d68-9828-878561d4a93c">0</Downloads>
    <VoteCount xmlns="6e9ea02a-742f-4d68-9828-878561d4a93c" xsi:nil="true"/>
    <OOCacheId xmlns="6e9ea02a-742f-4d68-9828-878561d4a93c" xsi:nil="true"/>
    <IsDeleted xmlns="6e9ea02a-742f-4d68-9828-878561d4a93c">false</IsDeleted>
    <AssetExpire xmlns="6e9ea02a-742f-4d68-9828-878561d4a93c">2035-01-01T08:00:00+00:00</AssetExpire>
    <DSATActionTaken xmlns="6e9ea02a-742f-4d68-9828-878561d4a93c" xsi:nil="true"/>
    <CSXSubmissionMarket xmlns="6e9ea02a-742f-4d68-9828-878561d4a93c" xsi:nil="true"/>
    <TPExecutable xmlns="6e9ea02a-742f-4d68-9828-878561d4a93c" xsi:nil="true"/>
    <SubmitterId xmlns="6e9ea02a-742f-4d68-9828-878561d4a93c" xsi:nil="true"/>
    <EditorialTags xmlns="6e9ea02a-742f-4d68-9828-878561d4a93c" xsi:nil="true"/>
    <ApprovalLog xmlns="6e9ea02a-742f-4d68-9828-878561d4a93c" xsi:nil="true"/>
    <AssetType xmlns="6e9ea02a-742f-4d68-9828-878561d4a93c">TP</AssetType>
    <BugNumber xmlns="6e9ea02a-742f-4d68-9828-878561d4a93c" xsi:nil="true"/>
    <CSXSubmissionDate xmlns="6e9ea02a-742f-4d68-9828-878561d4a93c" xsi:nil="true"/>
    <CSXUpdate xmlns="6e9ea02a-742f-4d68-9828-878561d4a93c">false</CSXUpdate>
    <Milestone xmlns="6e9ea02a-742f-4d68-9828-878561d4a93c" xsi:nil="true"/>
    <RecommendationsModifier xmlns="6e9ea02a-742f-4d68-9828-878561d4a93c" xsi:nil="true"/>
    <OriginAsset xmlns="6e9ea02a-742f-4d68-9828-878561d4a93c" xsi:nil="true"/>
    <TPComponent xmlns="6e9ea02a-742f-4d68-9828-878561d4a93c" xsi:nil="true"/>
    <AssetId xmlns="6e9ea02a-742f-4d68-9828-878561d4a93c">TP102802355</AssetId>
    <IntlLocPriority xmlns="6e9ea02a-742f-4d68-9828-878561d4a93c" xsi:nil="true"/>
    <PolicheckWords xmlns="6e9ea02a-742f-4d68-9828-878561d4a93c" xsi:nil="true"/>
    <TPLaunchHelpLink xmlns="6e9ea02a-742f-4d68-9828-878561d4a93c" xsi:nil="true"/>
    <TPApplication xmlns="6e9ea02a-742f-4d68-9828-878561d4a93c" xsi:nil="true"/>
    <CrawlForDependencies xmlns="6e9ea02a-742f-4d68-9828-878561d4a93c">false</CrawlForDependencies>
    <HandoffToMSDN xmlns="6e9ea02a-742f-4d68-9828-878561d4a93c" xsi:nil="true"/>
    <PlannedPubDate xmlns="6e9ea02a-742f-4d68-9828-878561d4a93c" xsi:nil="true"/>
    <IntlLangReviewer xmlns="6e9ea02a-742f-4d68-9828-878561d4a93c" xsi:nil="true"/>
    <TrustLevel xmlns="6e9ea02a-742f-4d68-9828-878561d4a93c">1 Microsoft Managed Content</TrustLevel>
    <LocLastLocAttemptVersionLookup xmlns="6e9ea02a-742f-4d68-9828-878561d4a93c">712748</LocLastLocAttemptVersionLookup>
    <IsSearchable xmlns="6e9ea02a-742f-4d68-9828-878561d4a93c">true</IsSearchable>
    <TemplateTemplateType xmlns="6e9ea02a-742f-4d68-9828-878561d4a93c">Excel 2007 Default</TemplateTemplateType>
    <CampaignTagsTaxHTField0 xmlns="6e9ea02a-742f-4d68-9828-878561d4a93c">
      <Terms xmlns="http://schemas.microsoft.com/office/infopath/2007/PartnerControls"/>
    </CampaignTagsTaxHTField0>
    <TPNamespace xmlns="6e9ea02a-742f-4d68-9828-878561d4a93c" xsi:nil="true"/>
    <TaxCatchAll xmlns="6e9ea02a-742f-4d68-9828-878561d4a93c"/>
    <Markets xmlns="6e9ea02a-742f-4d68-9828-878561d4a93c"/>
    <UAProjectedTotalWords xmlns="6e9ea02a-742f-4d68-9828-878561d4a93c" xsi:nil="true"/>
    <IntlLangReview xmlns="6e9ea02a-742f-4d68-9828-878561d4a93c">false</IntlLangReview>
    <OutputCachingOn xmlns="6e9ea02a-742f-4d68-9828-878561d4a93c">false</OutputCachingOn>
    <APAuthor xmlns="6e9ea02a-742f-4d68-9828-878561d4a93c">
      <UserInfo>
        <DisplayName>REDMOND\v-aptall</DisplayName>
        <AccountId>2566</AccountId>
        <AccountType/>
      </UserInfo>
    </APAuthor>
    <LocManualTestRequired xmlns="6e9ea02a-742f-4d68-9828-878561d4a93c">false</LocManualTestRequired>
    <TPCommandLine xmlns="6e9ea02a-742f-4d68-9828-878561d4a93c" xsi:nil="true"/>
    <TPAppVersion xmlns="6e9ea02a-742f-4d68-9828-878561d4a93c" xsi:nil="true"/>
    <EditorialStatus xmlns="6e9ea02a-742f-4d68-9828-878561d4a93c">Complete</EditorialStatus>
    <LastModifiedDateTime xmlns="6e9ea02a-742f-4d68-9828-878561d4a93c" xsi:nil="true"/>
    <ScenarioTagsTaxHTField0 xmlns="6e9ea02a-742f-4d68-9828-878561d4a93c">
      <Terms xmlns="http://schemas.microsoft.com/office/infopath/2007/PartnerControls"/>
    </ScenarioTagsTaxHTField0>
    <OriginalRelease xmlns="6e9ea02a-742f-4d68-9828-878561d4a93c">14</OriginalRelease>
    <TPLaunchHelpLinkType xmlns="6e9ea02a-742f-4d68-9828-878561d4a93c">Template</TPLaunchHelpLinkType>
    <LocalizationTagsTaxHTField0 xmlns="6e9ea02a-742f-4d68-9828-878561d4a93c">
      <Terms xmlns="http://schemas.microsoft.com/office/infopath/2007/PartnerControls"/>
    </LocalizationTagsTaxHTField0>
    <LocMarketGroupTiers2 xmlns="6e9ea02a-742f-4d68-9828-878561d4a93c" xsi:nil="true"/>
  </documentManagement>
</p:properties>
</file>

<file path=customXml/itemProps1.xml><?xml version="1.0" encoding="utf-8"?>
<ds:datastoreItem xmlns:ds="http://schemas.openxmlformats.org/officeDocument/2006/customXml" ds:itemID="{8B17BC4D-F3B8-40EC-BDD3-7D802DF54301}"/>
</file>

<file path=customXml/itemProps2.xml><?xml version="1.0" encoding="utf-8"?>
<ds:datastoreItem xmlns:ds="http://schemas.openxmlformats.org/officeDocument/2006/customXml" ds:itemID="{031C7428-872F-434A-B4B2-5BCE7263B64F}"/>
</file>

<file path=customXml/itemProps3.xml><?xml version="1.0" encoding="utf-8"?>
<ds:datastoreItem xmlns:ds="http://schemas.openxmlformats.org/officeDocument/2006/customXml" ds:itemID="{F68118F0-35A9-4582-87DB-DC248FAB8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לוח המחוונים</vt:lpstr>
      <vt:lpstr>נכסים</vt:lpstr>
      <vt:lpstr>התחייבויות</vt:lpstr>
      <vt:lpstr>חישובים</vt:lpstr>
      <vt:lpstr>NetWorth</vt:lpstr>
      <vt:lpstr>'לוח המחוונים'!Print_Area</vt:lpstr>
      <vt:lpstr>TotalAssets</vt:lpstr>
      <vt:lpstr>TotalLiabilites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2011-09-13T18:49:56Z</dcterms:created>
  <dcterms:modified xsi:type="dcterms:W3CDTF">2012-05-31T09:45:49Z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0x010100DEBB3141636B894099107E6745BE213F04000498BE45EB900B4AB4820FEB2B334769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