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120" yWindow="75" windowWidth="15480" windowHeight="89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Feuil1!$A$1:$N$88</definedName>
    <definedName name="_xlnm.Print_Area" localSheetId="1">Feuil2!$A$1:$J$58</definedName>
    <definedName name="_xlnm.Print_Area" localSheetId="2">Feuil3!$A$1:$J$58</definedName>
  </definedNames>
  <calcPr calcId="145621"/>
</workbook>
</file>

<file path=xl/calcChain.xml><?xml version="1.0" encoding="utf-8"?>
<calcChain xmlns="http://schemas.openxmlformats.org/spreadsheetml/2006/main">
  <c r="H33" i="1" l="1"/>
  <c r="E33" i="1"/>
  <c r="I33" i="1" s="1"/>
  <c r="H32" i="1"/>
  <c r="E32" i="1"/>
  <c r="H31" i="1"/>
  <c r="E31" i="1"/>
  <c r="H29" i="1"/>
  <c r="E29" i="1"/>
  <c r="H27" i="1"/>
  <c r="E27" i="1"/>
  <c r="H26" i="1"/>
  <c r="E26" i="1"/>
  <c r="H25" i="1"/>
  <c r="E25" i="1"/>
  <c r="H24" i="1"/>
  <c r="E24" i="1"/>
  <c r="H23" i="1"/>
  <c r="E23" i="1"/>
  <c r="H21" i="1"/>
  <c r="E21" i="1"/>
  <c r="I21" i="1" s="1"/>
  <c r="K21" i="1" s="1"/>
  <c r="H20" i="1"/>
  <c r="E20" i="1"/>
  <c r="H19" i="1"/>
  <c r="E19" i="1"/>
  <c r="H18" i="1"/>
  <c r="E18" i="1"/>
  <c r="H17" i="1"/>
  <c r="E17" i="1"/>
  <c r="H16" i="1"/>
  <c r="E16" i="1"/>
  <c r="H14" i="1"/>
  <c r="E14" i="1"/>
  <c r="H13" i="1"/>
  <c r="E13" i="1"/>
  <c r="H12" i="1"/>
  <c r="E12" i="1"/>
  <c r="H11" i="1"/>
  <c r="E11" i="1"/>
  <c r="H10" i="1"/>
  <c r="E10" i="1"/>
  <c r="H8" i="1"/>
  <c r="E8" i="1"/>
  <c r="H7" i="1"/>
  <c r="E7" i="1"/>
  <c r="H6" i="1"/>
  <c r="E6" i="1"/>
  <c r="I6" i="1" s="1"/>
  <c r="K6" i="1" s="1"/>
  <c r="H5" i="1"/>
  <c r="E5" i="1"/>
  <c r="H4" i="1"/>
  <c r="E4" i="1"/>
  <c r="I4" i="1" s="1"/>
  <c r="K4" i="1" s="1"/>
  <c r="I5" i="1" l="1"/>
  <c r="K5" i="1" s="1"/>
  <c r="I7" i="1"/>
  <c r="K7" i="1" s="1"/>
  <c r="I8" i="1"/>
  <c r="K8" i="1" s="1"/>
  <c r="L8" i="1" s="1"/>
  <c r="I10" i="1"/>
  <c r="K10" i="1" s="1"/>
  <c r="I11" i="1"/>
  <c r="K11" i="1" s="1"/>
  <c r="I12" i="1"/>
  <c r="K12" i="1" s="1"/>
  <c r="I13" i="1"/>
  <c r="K13" i="1" s="1"/>
  <c r="I14" i="1"/>
  <c r="I16" i="1"/>
  <c r="K16" i="1" s="1"/>
  <c r="I17" i="1"/>
  <c r="K17" i="1" s="1"/>
  <c r="I18" i="1"/>
  <c r="K18" i="1" s="1"/>
  <c r="I19" i="1"/>
  <c r="K19" i="1" s="1"/>
  <c r="I20" i="1"/>
  <c r="I23" i="1"/>
  <c r="K23" i="1" s="1"/>
  <c r="I24" i="1"/>
  <c r="K24" i="1" s="1"/>
  <c r="L27" i="1" s="1"/>
  <c r="I25" i="1"/>
  <c r="K25" i="1" s="1"/>
  <c r="I26" i="1"/>
  <c r="K26" i="1" s="1"/>
  <c r="I27" i="1"/>
  <c r="I29" i="1"/>
  <c r="K29" i="1" s="1"/>
  <c r="L33" i="1" s="1"/>
  <c r="Q33" i="1" s="1"/>
  <c r="I31" i="1"/>
  <c r="K31" i="1" s="1"/>
  <c r="I32" i="1"/>
  <c r="K32" i="1" s="1"/>
  <c r="J8" i="1"/>
  <c r="K14" i="1"/>
  <c r="K20" i="1"/>
  <c r="J20" i="1"/>
  <c r="K27" i="1"/>
  <c r="K33" i="1"/>
  <c r="J33" i="1"/>
  <c r="M33" i="1" l="1"/>
  <c r="O33" i="1" s="1"/>
  <c r="N33" i="1"/>
  <c r="L14" i="1"/>
  <c r="P14" i="1" s="1"/>
  <c r="R14" i="1" s="1"/>
  <c r="P33" i="1"/>
  <c r="R33" i="1" s="1"/>
  <c r="L20" i="1"/>
  <c r="P20" i="1" s="1"/>
  <c r="R20" i="1" s="1"/>
  <c r="J27" i="1"/>
  <c r="J14" i="1"/>
  <c r="Q27" i="1"/>
  <c r="P27" i="1"/>
  <c r="R27" i="1" s="1"/>
  <c r="N27" i="1"/>
  <c r="M27" i="1"/>
  <c r="O27" i="1" s="1"/>
  <c r="Q20" i="1"/>
  <c r="Q14" i="1"/>
  <c r="N14" i="1"/>
  <c r="M14" i="1"/>
  <c r="L34" i="1"/>
  <c r="Q8" i="1"/>
  <c r="P8" i="1"/>
  <c r="N8" i="1"/>
  <c r="M8" i="1"/>
  <c r="O8" i="1" s="1"/>
  <c r="O14" i="1" l="1"/>
  <c r="M20" i="1"/>
  <c r="M34" i="1" s="1"/>
  <c r="N20" i="1"/>
  <c r="N34" i="1" s="1"/>
  <c r="Q34" i="1"/>
  <c r="P34" i="1"/>
  <c r="R8" i="1"/>
  <c r="R34" i="1" s="1"/>
  <c r="O20" i="1" l="1"/>
  <c r="O34" i="1" s="1"/>
</calcChain>
</file>

<file path=xl/comments1.xml><?xml version="1.0" encoding="utf-8"?>
<comments xmlns="http://schemas.openxmlformats.org/spreadsheetml/2006/main">
  <authors>
    <author/>
  </authors>
  <commentList>
    <comment ref="I2" authorId="0">
      <text>
        <r>
          <rPr>
            <b/>
            <sz val="9"/>
            <color indexed="81"/>
            <rFont val="Tahoma"/>
            <family val="2"/>
          </rPr>
          <t>Total heures journalier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Tahoma"/>
            <family val="2"/>
          </rPr>
          <t>Taux horaire brut majoré de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Taux horaire brut majoré de 50%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<sst xmlns="http://schemas.openxmlformats.org/spreadsheetml/2006/main" count="37" uniqueCount="18">
  <si>
    <t>Arrivée</t>
  </si>
  <si>
    <t>Départ</t>
  </si>
  <si>
    <t>Total am</t>
  </si>
  <si>
    <t>Total pm</t>
  </si>
  <si>
    <t>Tot.jour</t>
  </si>
  <si>
    <t>Tot.hebdo</t>
  </si>
  <si>
    <t>H.s/jour</t>
  </si>
  <si>
    <t>H.s/hebdo</t>
  </si>
  <si>
    <t>Heures majorées 25%/50%</t>
  </si>
  <si>
    <t>Total</t>
  </si>
  <si>
    <t>Heures récupérées25/50%</t>
  </si>
  <si>
    <t>Lundi</t>
  </si>
  <si>
    <t>Mardi</t>
  </si>
  <si>
    <t>Mercredi</t>
  </si>
  <si>
    <t>Jeudi</t>
  </si>
  <si>
    <t>Vendredi</t>
  </si>
  <si>
    <t>Samedi</t>
  </si>
  <si>
    <t>TOTAUX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</si>
</sst>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€&quot;_-;\-* #,##0.00\ &quot;€&quot;_-;_-* &quot;-&quot;??\ &quot;€&quot;_-;_-@_-"/>
    <numFmt numFmtId="165" formatCode="[hh]:mm"/>
    <numFmt numFmtId="166" formatCode="#,##0.00\ &quot;€&quot;"/>
    <numFmt numFmtId="167" formatCode="h:mm;@"/>
    <numFmt numFmtId="168" formatCode="\&lt;hh:mm;[Red]\-hh:mm\&gt;"/>
    <numFmt numFmtId="169" formatCode="_-* #,##0.00\ [$€-40C]_-;\-* #,##0.00\ [$€-40C]_-;_-* &quot;-&quot;??\ [$€-40C]_-;_-@_-"/>
    <numFmt numFmtId="170" formatCode=";;;"/>
    <numFmt numFmtId="171" formatCode="[hh]:mm;[Red]\-[hh]:mm;[Blue][hh]:mm;\-"/>
    <numFmt numFmtId="172" formatCode="[hh]:mm;[Red]\-[hh]:mm"/>
    <numFmt numFmtId="173" formatCode="\&lt;[hh]:mm;[Red]\-[hh]:mm\&g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auto="1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17" fontId="2" fillId="2" borderId="0" xfId="0" applyNumberFormat="1" applyFont="1" applyFill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165" fontId="4" fillId="3" borderId="5" xfId="0" applyNumberFormat="1" applyFont="1" applyFill="1" applyBorder="1" applyAlignment="1" applyProtection="1">
      <alignment horizontal="center" vertical="center"/>
      <protection locked="0"/>
    </xf>
    <xf numFmtId="20" fontId="4" fillId="4" borderId="5" xfId="0" applyNumberFormat="1" applyFont="1" applyFill="1" applyBorder="1" applyAlignment="1" applyProtection="1">
      <alignment horizontal="center" vertical="center"/>
      <protection locked="0" hidden="1"/>
    </xf>
    <xf numFmtId="20" fontId="4" fillId="4" borderId="5" xfId="0" applyNumberFormat="1" applyFont="1" applyFill="1" applyBorder="1" applyAlignment="1" applyProtection="1">
      <alignment horizontal="center" vertical="center"/>
      <protection locked="0"/>
    </xf>
    <xf numFmtId="165" fontId="4" fillId="4" borderId="5" xfId="0" applyNumberFormat="1" applyFont="1" applyFill="1" applyBorder="1" applyAlignment="1" applyProtection="1">
      <alignment horizontal="center" vertical="center"/>
      <protection locked="0" hidden="1"/>
    </xf>
    <xf numFmtId="165" fontId="4" fillId="4" borderId="5" xfId="0" applyNumberFormat="1" applyFont="1" applyFill="1" applyBorder="1" applyAlignment="1" applyProtection="1">
      <alignment horizontal="center" vertical="center"/>
      <protection hidden="1"/>
    </xf>
    <xf numFmtId="9" fontId="4" fillId="4" borderId="5" xfId="2" applyFont="1" applyFill="1" applyBorder="1" applyAlignment="1" applyProtection="1">
      <alignment horizontal="center" vertical="center"/>
      <protection hidden="1"/>
    </xf>
    <xf numFmtId="166" fontId="4" fillId="5" borderId="1" xfId="0" applyNumberFormat="1" applyFont="1" applyFill="1" applyBorder="1" applyAlignment="1" applyProtection="1">
      <alignment horizontal="center" vertical="center"/>
      <protection locked="0"/>
    </xf>
    <xf numFmtId="167" fontId="4" fillId="6" borderId="0" xfId="0" applyNumberFormat="1" applyFont="1" applyFill="1" applyBorder="1" applyAlignment="1" applyProtection="1">
      <alignment horizontal="center" vertical="center"/>
      <protection hidden="1"/>
    </xf>
    <xf numFmtId="167" fontId="4" fillId="6" borderId="1" xfId="0" applyNumberFormat="1" applyFont="1" applyFill="1" applyBorder="1" applyAlignment="1" applyProtection="1">
      <alignment horizontal="center" vertical="center"/>
      <protection hidden="1"/>
    </xf>
    <xf numFmtId="168" fontId="5" fillId="5" borderId="0" xfId="0" applyNumberFormat="1" applyFont="1" applyFill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168" fontId="4" fillId="4" borderId="5" xfId="0" applyNumberFormat="1" applyFont="1" applyFill="1" applyBorder="1" applyAlignment="1" applyProtection="1">
      <alignment horizontal="center" vertical="center"/>
      <protection locked="0" hidden="1"/>
    </xf>
    <xf numFmtId="169" fontId="4" fillId="4" borderId="5" xfId="0" applyNumberFormat="1" applyFont="1" applyFill="1" applyBorder="1" applyAlignment="1" applyProtection="1">
      <alignment horizontal="center" vertical="center"/>
      <protection locked="0"/>
    </xf>
    <xf numFmtId="164" fontId="4" fillId="4" borderId="5" xfId="1" applyFont="1" applyFill="1" applyBorder="1" applyAlignment="1" applyProtection="1">
      <alignment horizontal="center" vertical="center"/>
      <protection locked="0"/>
    </xf>
    <xf numFmtId="166" fontId="5" fillId="5" borderId="1" xfId="0" applyNumberFormat="1" applyFont="1" applyFill="1" applyBorder="1" applyAlignment="1" applyProtection="1">
      <alignment horizontal="center" vertical="center"/>
      <protection locked="0"/>
    </xf>
    <xf numFmtId="167" fontId="4" fillId="5" borderId="0" xfId="0" applyNumberFormat="1" applyFont="1" applyFill="1" applyBorder="1" applyAlignment="1" applyProtection="1">
      <alignment horizontal="center" vertical="center"/>
      <protection locked="0"/>
    </xf>
    <xf numFmtId="167" fontId="5" fillId="5" borderId="1" xfId="0" applyNumberFormat="1" applyFont="1" applyFill="1" applyBorder="1" applyAlignment="1" applyProtection="1">
      <alignment horizontal="center" vertical="center"/>
      <protection locked="0"/>
    </xf>
    <xf numFmtId="170" fontId="4" fillId="4" borderId="5" xfId="0" applyNumberFormat="1" applyFont="1" applyFill="1" applyBorder="1" applyAlignment="1" applyProtection="1">
      <alignment horizontal="center" vertical="center"/>
      <protection hidden="1"/>
    </xf>
    <xf numFmtId="171" fontId="6" fillId="4" borderId="5" xfId="0" applyNumberFormat="1" applyFont="1" applyFill="1" applyBorder="1" applyAlignment="1" applyProtection="1">
      <alignment horizontal="center" vertical="center"/>
      <protection hidden="1"/>
    </xf>
    <xf numFmtId="168" fontId="4" fillId="4" borderId="5" xfId="0" applyNumberFormat="1" applyFont="1" applyFill="1" applyBorder="1" applyAlignment="1" applyProtection="1">
      <alignment horizontal="center" vertical="center"/>
      <protection hidden="1"/>
    </xf>
    <xf numFmtId="169" fontId="4" fillId="4" borderId="5" xfId="0" applyNumberFormat="1" applyFont="1" applyFill="1" applyBorder="1" applyAlignment="1" applyProtection="1">
      <alignment horizontal="center" vertical="center"/>
      <protection locked="0" hidden="1"/>
    </xf>
    <xf numFmtId="164" fontId="4" fillId="4" borderId="0" xfId="1" applyFont="1" applyFill="1" applyBorder="1" applyAlignment="1" applyProtection="1">
      <alignment horizontal="center" vertical="center"/>
      <protection locked="0" hidden="1"/>
    </xf>
    <xf numFmtId="20" fontId="4" fillId="4" borderId="5" xfId="0" applyNumberFormat="1" applyFont="1" applyFill="1" applyBorder="1" applyAlignment="1" applyProtection="1">
      <alignment horizontal="center" vertical="center"/>
      <protection hidden="1"/>
    </xf>
    <xf numFmtId="171" fontId="4" fillId="4" borderId="5" xfId="0" applyNumberFormat="1" applyFont="1" applyFill="1" applyBorder="1" applyAlignment="1" applyProtection="1">
      <alignment horizontal="center" vertical="center"/>
      <protection hidden="1"/>
    </xf>
    <xf numFmtId="171" fontId="4" fillId="5" borderId="0" xfId="0" applyNumberFormat="1" applyFont="1" applyFill="1" applyBorder="1" applyAlignment="1" applyProtection="1">
      <alignment horizontal="center" vertical="center"/>
      <protection locked="0"/>
    </xf>
    <xf numFmtId="171" fontId="5" fillId="5" borderId="1" xfId="0" applyNumberFormat="1" applyFont="1" applyFill="1" applyBorder="1" applyAlignment="1" applyProtection="1">
      <alignment horizontal="center" vertical="center"/>
      <protection locked="0"/>
    </xf>
    <xf numFmtId="171" fontId="5" fillId="5" borderId="0" xfId="0" applyNumberFormat="1" applyFont="1" applyFill="1" applyAlignment="1">
      <alignment horizontal="center" vertical="center"/>
    </xf>
    <xf numFmtId="171" fontId="4" fillId="4" borderId="6" xfId="0" applyNumberFormat="1" applyFont="1" applyFill="1" applyBorder="1" applyAlignment="1" applyProtection="1">
      <alignment horizontal="center" vertical="center"/>
      <protection hidden="1"/>
    </xf>
    <xf numFmtId="171" fontId="4" fillId="4" borderId="5" xfId="0" applyNumberFormat="1" applyFont="1" applyFill="1" applyBorder="1" applyAlignment="1" applyProtection="1">
      <alignment horizontal="center" vertical="center"/>
      <protection locked="0" hidden="1"/>
    </xf>
    <xf numFmtId="166" fontId="4" fillId="6" borderId="7" xfId="0" applyNumberFormat="1" applyFont="1" applyFill="1" applyBorder="1" applyAlignment="1" applyProtection="1">
      <alignment horizontal="center" vertical="center"/>
      <protection hidden="1"/>
    </xf>
    <xf numFmtId="166" fontId="4" fillId="6" borderId="8" xfId="0" applyNumberFormat="1" applyFont="1" applyFill="1" applyBorder="1" applyAlignment="1" applyProtection="1">
      <alignment horizontal="center" vertical="center"/>
      <protection hidden="1"/>
    </xf>
    <xf numFmtId="166" fontId="4" fillId="7" borderId="8" xfId="0" applyNumberFormat="1" applyFont="1" applyFill="1" applyBorder="1" applyAlignment="1" applyProtection="1">
      <alignment horizontal="center" vertical="center"/>
      <protection hidden="1"/>
    </xf>
    <xf numFmtId="171" fontId="4" fillId="6" borderId="0" xfId="0" applyNumberFormat="1" applyFont="1" applyFill="1" applyBorder="1" applyAlignment="1" applyProtection="1">
      <alignment horizontal="center" vertical="center"/>
      <protection hidden="1"/>
    </xf>
    <xf numFmtId="171" fontId="4" fillId="6" borderId="1" xfId="0" applyNumberFormat="1" applyFont="1" applyFill="1" applyBorder="1" applyAlignment="1" applyProtection="1">
      <alignment horizontal="center" vertical="center"/>
      <protection hidden="1"/>
    </xf>
    <xf numFmtId="171" fontId="4" fillId="7" borderId="0" xfId="0" applyNumberFormat="1" applyFont="1" applyFill="1" applyBorder="1" applyAlignment="1" applyProtection="1">
      <alignment horizontal="center" vertical="center"/>
      <protection hidden="1"/>
    </xf>
    <xf numFmtId="14" fontId="7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165" fontId="4" fillId="8" borderId="9" xfId="0" applyNumberFormat="1" applyFont="1" applyFill="1" applyBorder="1" applyAlignment="1" applyProtection="1">
      <alignment horizontal="center" vertical="center"/>
      <protection locked="0"/>
    </xf>
    <xf numFmtId="4" fontId="4" fillId="0" borderId="9" xfId="0" applyNumberFormat="1" applyFont="1" applyFill="1" applyBorder="1" applyAlignment="1" applyProtection="1">
      <alignment horizontal="center" vertical="center"/>
      <protection hidden="1"/>
    </xf>
    <xf numFmtId="165" fontId="7" fillId="8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9" xfId="0" applyNumberFormat="1" applyFont="1" applyFill="1" applyBorder="1" applyAlignment="1" applyProtection="1">
      <alignment horizontal="center" vertical="center"/>
      <protection hidden="1"/>
    </xf>
    <xf numFmtId="171" fontId="4" fillId="0" borderId="9" xfId="0" applyNumberFormat="1" applyFont="1" applyFill="1" applyBorder="1" applyAlignment="1" applyProtection="1">
      <alignment horizontal="center" vertical="center"/>
      <protection hidden="1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166" fontId="4" fillId="5" borderId="8" xfId="0" applyNumberFormat="1" applyFont="1" applyFill="1" applyBorder="1" applyAlignment="1" applyProtection="1">
      <alignment horizontal="center" vertical="center"/>
      <protection locked="0"/>
    </xf>
    <xf numFmtId="171" fontId="4" fillId="5" borderId="1" xfId="0" applyNumberFormat="1" applyFont="1" applyFill="1" applyBorder="1" applyAlignment="1" applyProtection="1">
      <alignment horizontal="center" vertical="center"/>
      <protection locked="0"/>
    </xf>
    <xf numFmtId="171" fontId="4" fillId="5" borderId="13" xfId="0" applyNumberFormat="1" applyFont="1" applyFill="1" applyBorder="1" applyAlignment="1" applyProtection="1">
      <alignment horizontal="center" vertical="center"/>
      <protection locked="0"/>
    </xf>
    <xf numFmtId="171" fontId="4" fillId="5" borderId="3" xfId="0" applyNumberFormat="1" applyFont="1" applyFill="1" applyBorder="1" applyAlignment="1" applyProtection="1">
      <alignment horizontal="center" vertical="center"/>
      <protection locked="0"/>
    </xf>
    <xf numFmtId="166" fontId="4" fillId="6" borderId="14" xfId="0" applyNumberFormat="1" applyFont="1" applyFill="1" applyBorder="1" applyAlignment="1" applyProtection="1">
      <alignment horizontal="center" vertical="center"/>
      <protection hidden="1"/>
    </xf>
    <xf numFmtId="14" fontId="4" fillId="0" borderId="9" xfId="0" applyNumberFormat="1" applyFont="1" applyFill="1" applyBorder="1" applyAlignment="1" applyProtection="1">
      <alignment horizontal="center" vertical="center"/>
      <protection locked="0"/>
    </xf>
    <xf numFmtId="4" fontId="4" fillId="8" borderId="9" xfId="0" applyNumberFormat="1" applyFont="1" applyFill="1" applyBorder="1" applyAlignment="1" applyProtection="1">
      <alignment horizontal="center" vertical="center"/>
      <protection hidden="1"/>
    </xf>
    <xf numFmtId="17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166" fontId="4" fillId="6" borderId="16" xfId="0" applyNumberFormat="1" applyFont="1" applyFill="1" applyBorder="1" applyAlignment="1" applyProtection="1">
      <alignment horizontal="center" vertical="center"/>
      <protection hidden="1"/>
    </xf>
    <xf numFmtId="165" fontId="4" fillId="7" borderId="0" xfId="0" applyNumberFormat="1" applyFont="1" applyFill="1" applyBorder="1" applyAlignment="1" applyProtection="1">
      <alignment horizontal="center" vertical="center"/>
      <protection hidden="1"/>
    </xf>
    <xf numFmtId="0" fontId="2" fillId="9" borderId="17" xfId="0" applyNumberFormat="1" applyFont="1" applyFill="1" applyBorder="1" applyAlignment="1" applyProtection="1">
      <alignment horizontal="center" vertical="center"/>
      <protection locked="0"/>
    </xf>
    <xf numFmtId="165" fontId="4" fillId="9" borderId="17" xfId="0" applyNumberFormat="1" applyFont="1" applyFill="1" applyBorder="1" applyAlignment="1" applyProtection="1">
      <alignment horizontal="center" vertical="center"/>
      <protection locked="0"/>
    </xf>
    <xf numFmtId="20" fontId="4" fillId="9" borderId="17" xfId="0" applyNumberFormat="1" applyFont="1" applyFill="1" applyBorder="1" applyAlignment="1" applyProtection="1">
      <alignment horizontal="center" vertical="center"/>
      <protection hidden="1"/>
    </xf>
    <xf numFmtId="165" fontId="4" fillId="9" borderId="17" xfId="0" applyNumberFormat="1" applyFont="1" applyFill="1" applyBorder="1" applyAlignment="1" applyProtection="1">
      <alignment horizontal="center" vertical="center"/>
      <protection hidden="1"/>
    </xf>
    <xf numFmtId="171" fontId="4" fillId="9" borderId="17" xfId="0" applyNumberFormat="1" applyFont="1" applyFill="1" applyBorder="1" applyAlignment="1" applyProtection="1">
      <alignment horizontal="center" vertical="center"/>
      <protection hidden="1"/>
    </xf>
    <xf numFmtId="166" fontId="4" fillId="9" borderId="17" xfId="0" applyNumberFormat="1" applyFont="1" applyFill="1" applyBorder="1" applyAlignment="1" applyProtection="1">
      <alignment horizontal="center" vertical="center"/>
      <protection hidden="1"/>
    </xf>
    <xf numFmtId="1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165" fontId="4" fillId="8" borderId="18" xfId="0" applyNumberFormat="1" applyFont="1" applyFill="1" applyBorder="1" applyAlignment="1" applyProtection="1">
      <alignment horizontal="center" vertical="center"/>
      <protection locked="0"/>
    </xf>
    <xf numFmtId="4" fontId="4" fillId="8" borderId="18" xfId="0" applyNumberFormat="1" applyFont="1" applyFill="1" applyBorder="1" applyAlignment="1" applyProtection="1">
      <alignment horizontal="center" vertical="center"/>
      <protection hidden="1"/>
    </xf>
    <xf numFmtId="4" fontId="4" fillId="0" borderId="18" xfId="0" applyNumberFormat="1" applyFont="1" applyFill="1" applyBorder="1" applyAlignment="1" applyProtection="1">
      <alignment horizontal="center" vertical="center"/>
      <protection hidden="1"/>
    </xf>
    <xf numFmtId="165" fontId="4" fillId="0" borderId="18" xfId="0" applyNumberFormat="1" applyFont="1" applyFill="1" applyBorder="1" applyAlignment="1" applyProtection="1">
      <alignment horizontal="center" vertical="center"/>
      <protection hidden="1"/>
    </xf>
    <xf numFmtId="171" fontId="4" fillId="0" borderId="18" xfId="0" applyNumberFormat="1" applyFont="1" applyFill="1" applyBorder="1" applyAlignment="1" applyProtection="1">
      <alignment horizontal="center" vertical="center"/>
      <protection hidden="1"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171" fontId="4" fillId="0" borderId="19" xfId="0" applyNumberFormat="1" applyFont="1" applyFill="1" applyBorder="1" applyAlignment="1" applyProtection="1">
      <alignment horizontal="center" vertical="center"/>
      <protection locked="0"/>
    </xf>
    <xf numFmtId="166" fontId="4" fillId="5" borderId="20" xfId="0" applyNumberFormat="1" applyFont="1" applyFill="1" applyBorder="1" applyAlignment="1" applyProtection="1">
      <alignment horizontal="center" vertical="center"/>
      <protection locked="0"/>
    </xf>
    <xf numFmtId="171" fontId="4" fillId="6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170" fontId="4" fillId="3" borderId="5" xfId="0" applyNumberFormat="1" applyFont="1" applyFill="1" applyBorder="1" applyAlignment="1" applyProtection="1">
      <alignment horizontal="center" vertical="center"/>
      <protection locked="0"/>
    </xf>
    <xf numFmtId="172" fontId="4" fillId="4" borderId="5" xfId="0" applyNumberFormat="1" applyFont="1" applyFill="1" applyBorder="1" applyAlignment="1" applyProtection="1">
      <alignment horizontal="center" vertical="center"/>
      <protection locked="0" hidden="1"/>
    </xf>
    <xf numFmtId="0" fontId="8" fillId="5" borderId="11" xfId="0" applyFont="1" applyFill="1" applyBorder="1"/>
    <xf numFmtId="0" fontId="0" fillId="5" borderId="11" xfId="0" applyFill="1" applyBorder="1"/>
    <xf numFmtId="172" fontId="0" fillId="5" borderId="22" xfId="0" applyNumberFormat="1" applyFill="1" applyBorder="1" applyAlignment="1" applyProtection="1">
      <alignment horizontal="center" vertical="center"/>
    </xf>
    <xf numFmtId="166" fontId="0" fillId="5" borderId="11" xfId="0" applyNumberFormat="1" applyFill="1" applyBorder="1" applyAlignment="1" applyProtection="1">
      <alignment horizontal="center"/>
    </xf>
    <xf numFmtId="166" fontId="0" fillId="5" borderId="22" xfId="0" applyNumberFormat="1" applyFill="1" applyBorder="1" applyAlignment="1" applyProtection="1">
      <alignment horizontal="center"/>
    </xf>
    <xf numFmtId="173" fontId="0" fillId="5" borderId="22" xfId="0" applyNumberFormat="1" applyFill="1" applyBorder="1" applyAlignment="1" applyProtection="1">
      <alignment horizontal="center"/>
    </xf>
    <xf numFmtId="168" fontId="0" fillId="5" borderId="11" xfId="0" applyNumberFormat="1" applyFill="1" applyBorder="1" applyAlignment="1" applyProtection="1">
      <alignment horizontal="center"/>
    </xf>
    <xf numFmtId="173" fontId="0" fillId="5" borderId="12" xfId="0" applyNumberFormat="1" applyFill="1" applyBorder="1" applyAlignment="1" applyProtection="1">
      <alignment horizontal="center"/>
    </xf>
    <xf numFmtId="167" fontId="9" fillId="5" borderId="0" xfId="0" applyNumberFormat="1" applyFont="1" applyFill="1"/>
    <xf numFmtId="165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Twilight">
      <a:dk1>
        <a:sysClr val="windowText" lastClr="000000"/>
      </a:dk1>
      <a:lt1>
        <a:sysClr val="window" lastClr="FFFFFF"/>
      </a:lt1>
      <a:dk2>
        <a:srgbClr val="461455"/>
      </a:dk2>
      <a:lt2>
        <a:srgbClr val="FFFFD2"/>
      </a:lt2>
      <a:accent1>
        <a:srgbClr val="B94B2D"/>
      </a:accent1>
      <a:accent2>
        <a:srgbClr val="B95F91"/>
      </a:accent2>
      <a:accent3>
        <a:srgbClr val="C8AF3C"/>
      </a:accent3>
      <a:accent4>
        <a:srgbClr val="78AA64"/>
      </a:accent4>
      <a:accent5>
        <a:srgbClr val="8264AA"/>
      </a:accent5>
      <a:accent6>
        <a:srgbClr val="D29B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4"/>
  <sheetViews>
    <sheetView tabSelected="1" zoomScale="120" zoomScaleNormal="120" workbookViewId="0">
      <selection activeCell="G8" sqref="G8"/>
    </sheetView>
  </sheetViews>
  <sheetFormatPr defaultColWidth="11.42578125" defaultRowHeight="9.9499999999999993" customHeight="1" x14ac:dyDescent="0.25"/>
  <cols>
    <col min="2" max="2" width="4.140625" customWidth="1"/>
    <col min="3" max="18" width="8.7109375" customWidth="1"/>
  </cols>
  <sheetData>
    <row r="1" spans="1:18" ht="11.1" customHeight="1" x14ac:dyDescent="0.25">
      <c r="A1" s="1">
        <v>38656</v>
      </c>
      <c r="B1" s="2"/>
      <c r="C1" s="3" t="s">
        <v>0</v>
      </c>
      <c r="D1" s="3" t="s">
        <v>1</v>
      </c>
      <c r="E1" s="3" t="s">
        <v>2</v>
      </c>
      <c r="F1" s="3" t="s">
        <v>0</v>
      </c>
      <c r="G1" s="3" t="s">
        <v>1</v>
      </c>
      <c r="H1" s="3" t="s">
        <v>3</v>
      </c>
      <c r="I1" s="3" t="s">
        <v>4</v>
      </c>
      <c r="J1" s="4" t="s">
        <v>5</v>
      </c>
      <c r="K1" s="3" t="s">
        <v>6</v>
      </c>
      <c r="L1" s="2" t="s">
        <v>7</v>
      </c>
      <c r="M1" s="5" t="s">
        <v>8</v>
      </c>
      <c r="N1" s="6"/>
      <c r="O1" s="3" t="s">
        <v>9</v>
      </c>
      <c r="P1" s="5" t="s">
        <v>10</v>
      </c>
      <c r="Q1" s="5"/>
      <c r="R1" s="7" t="s">
        <v>9</v>
      </c>
    </row>
    <row r="2" spans="1:18" ht="11.1" customHeight="1" x14ac:dyDescent="0.25">
      <c r="A2" s="8"/>
      <c r="B2" s="9"/>
      <c r="C2" s="10"/>
      <c r="D2" s="10"/>
      <c r="E2" s="11"/>
      <c r="F2" s="10"/>
      <c r="G2" s="10"/>
      <c r="H2" s="11"/>
      <c r="I2" s="12">
        <v>0.29166666666666669</v>
      </c>
      <c r="J2" s="13"/>
      <c r="K2" s="14">
        <v>0</v>
      </c>
      <c r="L2" s="14">
        <v>0.33333333333333331</v>
      </c>
      <c r="M2" s="15">
        <v>0.25</v>
      </c>
      <c r="N2" s="15">
        <v>0.5</v>
      </c>
      <c r="O2" s="16"/>
      <c r="P2" s="17">
        <v>5.2083333333333336E-2</v>
      </c>
      <c r="Q2" s="18">
        <v>6.25E-2</v>
      </c>
      <c r="R2" s="19"/>
    </row>
    <row r="3" spans="1:18" ht="11.1" customHeight="1" x14ac:dyDescent="0.25">
      <c r="A3" s="20"/>
      <c r="B3" s="20"/>
      <c r="C3" s="10"/>
      <c r="D3" s="10"/>
      <c r="E3" s="11"/>
      <c r="F3" s="10"/>
      <c r="G3" s="10"/>
      <c r="H3" s="11"/>
      <c r="I3" s="11"/>
      <c r="J3" s="13"/>
      <c r="K3" s="21"/>
      <c r="L3" s="21"/>
      <c r="M3" s="22">
        <v>24.53</v>
      </c>
      <c r="N3" s="23">
        <v>29.43</v>
      </c>
      <c r="O3" s="24"/>
      <c r="P3" s="25"/>
      <c r="Q3" s="26"/>
      <c r="R3" s="19"/>
    </row>
    <row r="4" spans="1:18" ht="11.1" customHeight="1" x14ac:dyDescent="0.25">
      <c r="A4" s="20" t="s">
        <v>11</v>
      </c>
      <c r="B4" s="20">
        <v>2</v>
      </c>
      <c r="C4" s="10"/>
      <c r="D4" s="10"/>
      <c r="E4" s="14">
        <f>D4-C4</f>
        <v>0</v>
      </c>
      <c r="F4" s="10"/>
      <c r="G4" s="10"/>
      <c r="H4" s="14">
        <f>G4-F4</f>
        <v>0</v>
      </c>
      <c r="I4" s="14">
        <f>E4+H4</f>
        <v>0</v>
      </c>
      <c r="J4" s="27"/>
      <c r="K4" s="28">
        <f>I4-I2</f>
        <v>-0.29166666666666669</v>
      </c>
      <c r="L4" s="29"/>
      <c r="M4" s="30"/>
      <c r="N4" s="31"/>
      <c r="O4" s="24"/>
      <c r="P4" s="25"/>
      <c r="Q4" s="26"/>
      <c r="R4" s="19"/>
    </row>
    <row r="5" spans="1:18" ht="11.1" customHeight="1" x14ac:dyDescent="0.25">
      <c r="A5" s="20" t="s">
        <v>12</v>
      </c>
      <c r="B5" s="20">
        <v>3</v>
      </c>
      <c r="C5" s="10"/>
      <c r="D5" s="10"/>
      <c r="E5" s="14">
        <f>D5-C5</f>
        <v>0</v>
      </c>
      <c r="F5" s="10"/>
      <c r="G5" s="10"/>
      <c r="H5" s="14">
        <f>G5-F5</f>
        <v>0</v>
      </c>
      <c r="I5" s="14">
        <f>E5+H5</f>
        <v>0</v>
      </c>
      <c r="J5" s="14"/>
      <c r="K5" s="28">
        <f>I5-I2</f>
        <v>-0.29166666666666669</v>
      </c>
      <c r="L5" s="29"/>
      <c r="M5" s="16"/>
      <c r="N5" s="16"/>
      <c r="O5" s="16"/>
      <c r="P5" s="25"/>
      <c r="Q5" s="26"/>
      <c r="R5" s="19"/>
    </row>
    <row r="6" spans="1:18" ht="11.1" customHeight="1" x14ac:dyDescent="0.25">
      <c r="A6" s="20" t="s">
        <v>13</v>
      </c>
      <c r="B6" s="20">
        <v>4</v>
      </c>
      <c r="C6" s="10"/>
      <c r="D6" s="10"/>
      <c r="E6" s="32">
        <f>D6-C6</f>
        <v>0</v>
      </c>
      <c r="F6" s="10"/>
      <c r="G6" s="10"/>
      <c r="H6" s="14">
        <f>G6-F6</f>
        <v>0</v>
      </c>
      <c r="I6" s="14">
        <f>E6+H6</f>
        <v>0</v>
      </c>
      <c r="J6" s="14"/>
      <c r="K6" s="33">
        <f>I6-I2</f>
        <v>-0.29166666666666669</v>
      </c>
      <c r="L6" s="33"/>
      <c r="M6" s="16"/>
      <c r="N6" s="16"/>
      <c r="O6" s="16"/>
      <c r="P6" s="25"/>
      <c r="Q6" s="26"/>
      <c r="R6" s="19"/>
    </row>
    <row r="7" spans="1:18" ht="11.1" customHeight="1" x14ac:dyDescent="0.25">
      <c r="A7" s="20" t="s">
        <v>14</v>
      </c>
      <c r="B7" s="20">
        <v>5</v>
      </c>
      <c r="C7" s="10"/>
      <c r="D7" s="10"/>
      <c r="E7" s="32">
        <f>D7-C7</f>
        <v>0</v>
      </c>
      <c r="F7" s="10"/>
      <c r="G7" s="10"/>
      <c r="H7" s="32">
        <f>G7-F7</f>
        <v>0</v>
      </c>
      <c r="I7" s="32">
        <f>SUM(H7,E7)</f>
        <v>0</v>
      </c>
      <c r="J7" s="14"/>
      <c r="K7" s="33">
        <f>I7-I2</f>
        <v>-0.29166666666666669</v>
      </c>
      <c r="L7" s="33"/>
      <c r="M7" s="16"/>
      <c r="N7" s="16"/>
      <c r="O7" s="16"/>
      <c r="P7" s="34"/>
      <c r="Q7" s="35"/>
      <c r="R7" s="36"/>
    </row>
    <row r="8" spans="1:18" ht="11.1" customHeight="1" thickBot="1" x14ac:dyDescent="0.3">
      <c r="A8" s="20" t="s">
        <v>15</v>
      </c>
      <c r="B8" s="20">
        <v>6</v>
      </c>
      <c r="C8" s="10"/>
      <c r="D8" s="10"/>
      <c r="E8" s="32">
        <f>D8-C8</f>
        <v>0</v>
      </c>
      <c r="F8" s="10"/>
      <c r="G8" s="10"/>
      <c r="H8" s="32">
        <f>G8-F8</f>
        <v>0</v>
      </c>
      <c r="I8" s="32">
        <f>SUM(H8,E8)</f>
        <v>0</v>
      </c>
      <c r="J8" s="14">
        <f>I8+I7+I6+I5+I4</f>
        <v>0</v>
      </c>
      <c r="K8" s="37">
        <f>I8-I2</f>
        <v>-0.29166666666666669</v>
      </c>
      <c r="L8" s="38">
        <f>K8+K7+K6+K5+K4</f>
        <v>-1.4583333333333335</v>
      </c>
      <c r="M8" s="39" t="str">
        <f>IF(L8&lt;K2,"0,00",IF(L8&lt;L2,L8*M3*24,IF(L8&gt;L2,L2*M3*24)))</f>
        <v>0,00</v>
      </c>
      <c r="N8" s="40">
        <f>IF(L8&gt;L2,(L8-L2)*N3*24,IF(L8&lt;L2,0))</f>
        <v>0</v>
      </c>
      <c r="O8" s="41" t="e">
        <f>M8+N8</f>
        <v>#VALUE!</v>
      </c>
      <c r="P8" s="42" t="str">
        <f>IF(L8&lt;K2,"00",IF(L8&lt;L2,L8*P2*24,IF(L8&gt;L2,L2*P2*24)))</f>
        <v>00</v>
      </c>
      <c r="Q8" s="43">
        <f>IF(L8&gt;L2,(L8-L2)*Q2*24,IF(L8&lt;L2,0))</f>
        <v>0</v>
      </c>
      <c r="R8" s="44">
        <f>P8+Q8</f>
        <v>0</v>
      </c>
    </row>
    <row r="9" spans="1:18" ht="3" customHeight="1" thickTop="1" thickBot="1" x14ac:dyDescent="0.3">
      <c r="A9" s="45"/>
      <c r="B9" s="46"/>
      <c r="C9" s="47"/>
      <c r="D9" s="47"/>
      <c r="E9" s="48"/>
      <c r="F9" s="49"/>
      <c r="G9" s="49"/>
      <c r="H9" s="48"/>
      <c r="I9" s="48"/>
      <c r="J9" s="50"/>
      <c r="K9" s="51"/>
      <c r="L9" s="51"/>
      <c r="M9" s="52"/>
      <c r="N9" s="53"/>
      <c r="O9" s="53"/>
      <c r="P9" s="54"/>
      <c r="Q9" s="55"/>
      <c r="R9" s="54"/>
    </row>
    <row r="10" spans="1:18" ht="11.1" customHeight="1" thickTop="1" x14ac:dyDescent="0.25">
      <c r="A10" s="20" t="s">
        <v>11</v>
      </c>
      <c r="B10" s="56">
        <v>9</v>
      </c>
      <c r="C10" s="10"/>
      <c r="D10" s="10"/>
      <c r="E10" s="32">
        <f>D10-C10</f>
        <v>0</v>
      </c>
      <c r="F10" s="10"/>
      <c r="G10" s="10"/>
      <c r="H10" s="32">
        <f>G10-F10</f>
        <v>0</v>
      </c>
      <c r="I10" s="32">
        <f>SUM(H10,E10)</f>
        <v>0</v>
      </c>
      <c r="J10" s="14"/>
      <c r="K10" s="33">
        <f>I10-I2</f>
        <v>-0.29166666666666669</v>
      </c>
      <c r="L10" s="33"/>
      <c r="M10" s="16"/>
      <c r="N10" s="57"/>
      <c r="O10" s="16"/>
      <c r="P10" s="34"/>
      <c r="Q10" s="58"/>
      <c r="R10" s="59"/>
    </row>
    <row r="11" spans="1:18" ht="11.1" customHeight="1" x14ac:dyDescent="0.25">
      <c r="A11" s="20" t="s">
        <v>12</v>
      </c>
      <c r="B11" s="56">
        <v>10</v>
      </c>
      <c r="C11" s="10"/>
      <c r="D11" s="10"/>
      <c r="E11" s="32">
        <f>D11-C11</f>
        <v>0</v>
      </c>
      <c r="F11" s="10"/>
      <c r="G11" s="10"/>
      <c r="H11" s="32">
        <f>G11-F11</f>
        <v>0</v>
      </c>
      <c r="I11" s="32">
        <f>SUM(H11,E11)</f>
        <v>0</v>
      </c>
      <c r="J11" s="14"/>
      <c r="K11" s="33">
        <f>I11-I2</f>
        <v>-0.29166666666666669</v>
      </c>
      <c r="L11" s="33"/>
      <c r="M11" s="16"/>
      <c r="N11" s="57"/>
      <c r="O11" s="16"/>
      <c r="P11" s="34"/>
      <c r="Q11" s="58"/>
      <c r="R11" s="60"/>
    </row>
    <row r="12" spans="1:18" ht="11.1" customHeight="1" x14ac:dyDescent="0.25">
      <c r="A12" s="20" t="s">
        <v>13</v>
      </c>
      <c r="B12" s="56">
        <v>11</v>
      </c>
      <c r="C12" s="10"/>
      <c r="D12" s="10"/>
      <c r="E12" s="32">
        <f>D12-C12</f>
        <v>0</v>
      </c>
      <c r="F12" s="10"/>
      <c r="G12" s="10"/>
      <c r="H12" s="32">
        <f>G12-F12</f>
        <v>0</v>
      </c>
      <c r="I12" s="32">
        <f>SUM(H12,E12)</f>
        <v>0</v>
      </c>
      <c r="J12" s="14"/>
      <c r="K12" s="33">
        <f>I12-I2</f>
        <v>-0.29166666666666669</v>
      </c>
      <c r="L12" s="33"/>
      <c r="M12" s="16"/>
      <c r="N12" s="57"/>
      <c r="O12" s="16"/>
      <c r="P12" s="34"/>
      <c r="Q12" s="58"/>
      <c r="R12" s="60"/>
    </row>
    <row r="13" spans="1:18" ht="11.1" customHeight="1" x14ac:dyDescent="0.25">
      <c r="A13" s="20" t="s">
        <v>14</v>
      </c>
      <c r="B13" s="56">
        <v>12</v>
      </c>
      <c r="C13" s="10"/>
      <c r="D13" s="10"/>
      <c r="E13" s="32">
        <f>D13-C13</f>
        <v>0</v>
      </c>
      <c r="F13" s="10"/>
      <c r="G13" s="10"/>
      <c r="H13" s="32">
        <f>G13-F13</f>
        <v>0</v>
      </c>
      <c r="I13" s="32">
        <f>SUM(H13,E13)</f>
        <v>0</v>
      </c>
      <c r="J13" s="14"/>
      <c r="K13" s="33">
        <f>I13-I2</f>
        <v>-0.29166666666666669</v>
      </c>
      <c r="L13" s="33"/>
      <c r="M13" s="16"/>
      <c r="N13" s="57"/>
      <c r="O13" s="16"/>
      <c r="P13" s="34"/>
      <c r="Q13" s="58"/>
      <c r="R13" s="60"/>
    </row>
    <row r="14" spans="1:18" ht="11.1" customHeight="1" thickBot="1" x14ac:dyDescent="0.3">
      <c r="A14" s="20" t="s">
        <v>15</v>
      </c>
      <c r="B14" s="56">
        <v>13</v>
      </c>
      <c r="C14" s="10"/>
      <c r="D14" s="10"/>
      <c r="E14" s="32">
        <f>D14-C14</f>
        <v>0</v>
      </c>
      <c r="F14" s="10"/>
      <c r="G14" s="10"/>
      <c r="H14" s="32">
        <f>G14-F14</f>
        <v>0</v>
      </c>
      <c r="I14" s="32">
        <f>SUM(H14,E14)</f>
        <v>0</v>
      </c>
      <c r="J14" s="14">
        <f>I14+I13+I12+I11+I10</f>
        <v>0</v>
      </c>
      <c r="K14" s="33">
        <f>I14-I2</f>
        <v>-0.29166666666666669</v>
      </c>
      <c r="L14" s="38">
        <f>K14+K13+K12+K11+K10</f>
        <v>-1.4583333333333335</v>
      </c>
      <c r="M14" s="61" t="str">
        <f>IF(L14&lt;K2,"0,00",IF(L14&lt;L2,L14*M3*24,IF(L14&gt;L2,L2*M3*24)))</f>
        <v>0,00</v>
      </c>
      <c r="N14" s="40">
        <f>IF(L14&gt;L2,(L14-L2)*N3*24,IF(L14&lt;L2,0))</f>
        <v>0</v>
      </c>
      <c r="O14" s="41" t="e">
        <f>M14+N14</f>
        <v>#VALUE!</v>
      </c>
      <c r="P14" s="42" t="str">
        <f>IF(L14&lt;K2,"00",IF(L14&lt;L2,L14*P2*24,IF(L14&gt;L2,L2*P2*24)))</f>
        <v>00</v>
      </c>
      <c r="Q14" s="43">
        <f>IF(L14&gt;L2,(L14-L2)*Q2*24,IF(L14&lt;L2,0))</f>
        <v>0</v>
      </c>
      <c r="R14" s="44">
        <f>P14+Q14</f>
        <v>0</v>
      </c>
    </row>
    <row r="15" spans="1:18" ht="3" customHeight="1" thickTop="1" thickBot="1" x14ac:dyDescent="0.3">
      <c r="A15" s="62"/>
      <c r="B15" s="46"/>
      <c r="C15" s="47"/>
      <c r="D15" s="47"/>
      <c r="E15" s="63"/>
      <c r="F15" s="47"/>
      <c r="G15" s="47"/>
      <c r="H15" s="48"/>
      <c r="I15" s="48"/>
      <c r="J15" s="50"/>
      <c r="K15" s="51"/>
      <c r="L15" s="51"/>
      <c r="M15" s="52"/>
      <c r="N15" s="53"/>
      <c r="O15" s="53"/>
      <c r="P15" s="54"/>
      <c r="Q15" s="55"/>
      <c r="R15" s="54"/>
    </row>
    <row r="16" spans="1:18" ht="11.1" customHeight="1" thickTop="1" x14ac:dyDescent="0.25">
      <c r="A16" s="20" t="s">
        <v>11</v>
      </c>
      <c r="B16" s="56">
        <v>16</v>
      </c>
      <c r="C16" s="10"/>
      <c r="D16" s="10"/>
      <c r="E16" s="32">
        <f t="shared" ref="E16:E21" si="0">D16-C16</f>
        <v>0</v>
      </c>
      <c r="F16" s="10"/>
      <c r="G16" s="10"/>
      <c r="H16" s="32">
        <f t="shared" ref="H16:H21" si="1">G16-F16</f>
        <v>0</v>
      </c>
      <c r="I16" s="32">
        <f t="shared" ref="I16:I20" si="2">SUM(H16,E16)</f>
        <v>0</v>
      </c>
      <c r="J16" s="14"/>
      <c r="K16" s="33">
        <f>I16-I2</f>
        <v>-0.29166666666666669</v>
      </c>
      <c r="L16" s="33"/>
      <c r="M16" s="16"/>
      <c r="N16" s="57"/>
      <c r="O16" s="57"/>
      <c r="P16" s="34"/>
      <c r="Q16" s="58"/>
      <c r="R16" s="64"/>
    </row>
    <row r="17" spans="1:18" ht="11.1" customHeight="1" x14ac:dyDescent="0.25">
      <c r="A17" s="20" t="s">
        <v>12</v>
      </c>
      <c r="B17" s="56">
        <v>17</v>
      </c>
      <c r="C17" s="10"/>
      <c r="D17" s="10"/>
      <c r="E17" s="32">
        <f t="shared" si="0"/>
        <v>0</v>
      </c>
      <c r="F17" s="10"/>
      <c r="G17" s="10"/>
      <c r="H17" s="32">
        <f t="shared" si="1"/>
        <v>0</v>
      </c>
      <c r="I17" s="32">
        <f t="shared" si="2"/>
        <v>0</v>
      </c>
      <c r="J17" s="14"/>
      <c r="K17" s="33">
        <f>I17-I2</f>
        <v>-0.29166666666666669</v>
      </c>
      <c r="L17" s="33"/>
      <c r="M17" s="65"/>
      <c r="N17" s="57"/>
      <c r="O17" s="57"/>
      <c r="P17" s="34"/>
      <c r="Q17" s="58"/>
      <c r="R17" s="59"/>
    </row>
    <row r="18" spans="1:18" ht="11.1" customHeight="1" x14ac:dyDescent="0.25">
      <c r="A18" s="20" t="s">
        <v>13</v>
      </c>
      <c r="B18" s="56">
        <v>18</v>
      </c>
      <c r="C18" s="10"/>
      <c r="D18" s="10"/>
      <c r="E18" s="32">
        <f t="shared" si="0"/>
        <v>0</v>
      </c>
      <c r="F18" s="10"/>
      <c r="G18" s="10"/>
      <c r="H18" s="32">
        <f t="shared" si="1"/>
        <v>0</v>
      </c>
      <c r="I18" s="32">
        <f t="shared" si="2"/>
        <v>0</v>
      </c>
      <c r="J18" s="14"/>
      <c r="K18" s="33">
        <f>I18-I2</f>
        <v>-0.29166666666666669</v>
      </c>
      <c r="L18" s="33"/>
      <c r="M18" s="16"/>
      <c r="N18" s="57"/>
      <c r="O18" s="57"/>
      <c r="P18" s="34"/>
      <c r="Q18" s="58"/>
      <c r="R18" s="59"/>
    </row>
    <row r="19" spans="1:18" ht="11.1" customHeight="1" x14ac:dyDescent="0.25">
      <c r="A19" s="20" t="s">
        <v>14</v>
      </c>
      <c r="B19" s="56">
        <v>19</v>
      </c>
      <c r="C19" s="10"/>
      <c r="D19" s="10"/>
      <c r="E19" s="32">
        <f t="shared" si="0"/>
        <v>0</v>
      </c>
      <c r="F19" s="10"/>
      <c r="G19" s="10"/>
      <c r="H19" s="32">
        <f t="shared" si="1"/>
        <v>0</v>
      </c>
      <c r="I19" s="32">
        <f t="shared" si="2"/>
        <v>0</v>
      </c>
      <c r="J19" s="14"/>
      <c r="K19" s="33">
        <f>I19-I2</f>
        <v>-0.29166666666666669</v>
      </c>
      <c r="L19" s="33"/>
      <c r="M19" s="16"/>
      <c r="N19" s="57"/>
      <c r="O19" s="57"/>
      <c r="P19" s="34"/>
      <c r="Q19" s="58"/>
      <c r="R19" s="59"/>
    </row>
    <row r="20" spans="1:18" ht="11.1" customHeight="1" x14ac:dyDescent="0.25">
      <c r="A20" s="20" t="s">
        <v>15</v>
      </c>
      <c r="B20" s="56">
        <v>20</v>
      </c>
      <c r="C20" s="10"/>
      <c r="D20" s="10"/>
      <c r="E20" s="32">
        <f t="shared" si="0"/>
        <v>0</v>
      </c>
      <c r="F20" s="10"/>
      <c r="G20" s="10"/>
      <c r="H20" s="32">
        <f t="shared" si="1"/>
        <v>0</v>
      </c>
      <c r="I20" s="32">
        <f t="shared" si="2"/>
        <v>0</v>
      </c>
      <c r="J20" s="14">
        <f>I20+I19+I18+I17+I16+I21</f>
        <v>0</v>
      </c>
      <c r="K20" s="33">
        <f>I20-I2</f>
        <v>-0.29166666666666669</v>
      </c>
      <c r="L20" s="38">
        <f>K20+K19+K18+K17+K16+K21</f>
        <v>-1.4583333333333335</v>
      </c>
      <c r="M20" s="66" t="str">
        <f>IF(L20&lt;K2,"0,00",IF(L20&lt;L2,L20*M3*24,IF(L20&gt;L2,L2*M3*24)))</f>
        <v>0,00</v>
      </c>
      <c r="N20" s="40">
        <f>IF(L20&gt;L2,(L20-L2)*N3*24,IF(L20&lt;L2,0))</f>
        <v>0</v>
      </c>
      <c r="O20" s="41" t="e">
        <f>M20+N20</f>
        <v>#VALUE!</v>
      </c>
      <c r="P20" s="42" t="str">
        <f>IF(L20&lt;K2,"00",IF(L20&lt;L2,L20*P2*24,IF(L20&gt;L2,L2*P2*24)))</f>
        <v>00</v>
      </c>
      <c r="Q20" s="43">
        <f>IF(L20&gt;L2,(L20-L2)*Q2*24,IF(L20&lt;L2,0))</f>
        <v>0</v>
      </c>
      <c r="R20" s="67">
        <f>P20+Q20</f>
        <v>0</v>
      </c>
    </row>
    <row r="21" spans="1:18" ht="11.1" customHeight="1" thickBot="1" x14ac:dyDescent="0.3">
      <c r="A21" s="68" t="s">
        <v>16</v>
      </c>
      <c r="B21" s="68">
        <v>21</v>
      </c>
      <c r="C21" s="69"/>
      <c r="D21" s="69"/>
      <c r="E21" s="70">
        <f t="shared" si="0"/>
        <v>0</v>
      </c>
      <c r="F21" s="69"/>
      <c r="G21" s="69"/>
      <c r="H21" s="70">
        <f t="shared" si="1"/>
        <v>0</v>
      </c>
      <c r="I21" s="70">
        <f>E21</f>
        <v>0</v>
      </c>
      <c r="J21" s="71"/>
      <c r="K21" s="72">
        <f>I21</f>
        <v>0</v>
      </c>
      <c r="L21" s="72"/>
      <c r="M21" s="73"/>
      <c r="N21" s="73"/>
      <c r="O21" s="73"/>
      <c r="P21" s="72"/>
      <c r="Q21" s="72"/>
      <c r="R21" s="72"/>
    </row>
    <row r="22" spans="1:18" ht="3" customHeight="1" thickTop="1" thickBot="1" x14ac:dyDescent="0.3">
      <c r="A22" s="74"/>
      <c r="B22" s="75"/>
      <c r="C22" s="76"/>
      <c r="D22" s="76"/>
      <c r="E22" s="77"/>
      <c r="F22" s="76"/>
      <c r="G22" s="76"/>
      <c r="H22" s="78"/>
      <c r="I22" s="78"/>
      <c r="J22" s="79"/>
      <c r="K22" s="80"/>
      <c r="L22" s="80"/>
      <c r="M22" s="52"/>
      <c r="N22" s="52"/>
      <c r="O22" s="52"/>
      <c r="P22" s="81"/>
      <c r="Q22" s="82"/>
      <c r="R22" s="81"/>
    </row>
    <row r="23" spans="1:18" ht="11.1" customHeight="1" thickTop="1" x14ac:dyDescent="0.25">
      <c r="A23" s="20" t="s">
        <v>11</v>
      </c>
      <c r="B23" s="56">
        <v>23</v>
      </c>
      <c r="C23" s="10"/>
      <c r="D23" s="10"/>
      <c r="E23" s="32">
        <f>D23-C23</f>
        <v>0</v>
      </c>
      <c r="F23" s="10"/>
      <c r="G23" s="10"/>
      <c r="H23" s="32">
        <f>G23-F23</f>
        <v>0</v>
      </c>
      <c r="I23" s="32">
        <f>SUM(H23,E23)</f>
        <v>0</v>
      </c>
      <c r="J23" s="14"/>
      <c r="K23" s="33">
        <f>I23-I2</f>
        <v>-0.29166666666666669</v>
      </c>
      <c r="L23" s="33"/>
      <c r="M23" s="83"/>
      <c r="N23" s="57"/>
      <c r="O23" s="57"/>
      <c r="P23" s="34"/>
      <c r="Q23" s="58"/>
      <c r="R23" s="59"/>
    </row>
    <row r="24" spans="1:18" ht="11.1" customHeight="1" x14ac:dyDescent="0.25">
      <c r="A24" s="20" t="s">
        <v>12</v>
      </c>
      <c r="B24" s="56">
        <v>24</v>
      </c>
      <c r="C24" s="10"/>
      <c r="D24" s="10"/>
      <c r="E24" s="32">
        <f>D24-C24</f>
        <v>0</v>
      </c>
      <c r="F24" s="10"/>
      <c r="G24" s="10"/>
      <c r="H24" s="32">
        <f>G24-F24</f>
        <v>0</v>
      </c>
      <c r="I24" s="32">
        <f>SUM(H24,E24)</f>
        <v>0</v>
      </c>
      <c r="J24" s="14"/>
      <c r="K24" s="33">
        <f>I24-I2</f>
        <v>-0.29166666666666669</v>
      </c>
      <c r="L24" s="33"/>
      <c r="M24" s="16"/>
      <c r="N24" s="57"/>
      <c r="O24" s="57"/>
      <c r="P24" s="34"/>
      <c r="Q24" s="58"/>
      <c r="R24" s="59"/>
    </row>
    <row r="25" spans="1:18" ht="11.1" customHeight="1" x14ac:dyDescent="0.25">
      <c r="A25" s="20" t="s">
        <v>13</v>
      </c>
      <c r="B25" s="56">
        <v>25</v>
      </c>
      <c r="C25" s="10"/>
      <c r="D25" s="10"/>
      <c r="E25" s="32">
        <f>D25-C25</f>
        <v>0</v>
      </c>
      <c r="F25" s="10"/>
      <c r="G25" s="10"/>
      <c r="H25" s="32">
        <f>G25-F25</f>
        <v>0</v>
      </c>
      <c r="I25" s="32">
        <f>SUM(H25,E25)</f>
        <v>0</v>
      </c>
      <c r="J25" s="14"/>
      <c r="K25" s="33">
        <f>I25-I2</f>
        <v>-0.29166666666666669</v>
      </c>
      <c r="L25" s="33"/>
      <c r="M25" s="16"/>
      <c r="N25" s="57"/>
      <c r="O25" s="57"/>
      <c r="P25" s="34"/>
      <c r="Q25" s="58"/>
      <c r="R25" s="59"/>
    </row>
    <row r="26" spans="1:18" ht="11.1" customHeight="1" x14ac:dyDescent="0.25">
      <c r="A26" s="20" t="s">
        <v>14</v>
      </c>
      <c r="B26" s="56">
        <v>26</v>
      </c>
      <c r="C26" s="10"/>
      <c r="D26" s="10"/>
      <c r="E26" s="32">
        <f>D26-C26</f>
        <v>0</v>
      </c>
      <c r="F26" s="10"/>
      <c r="G26" s="10"/>
      <c r="H26" s="32">
        <f>G26-F26</f>
        <v>0</v>
      </c>
      <c r="I26" s="32">
        <f>SUM(H26,E26)</f>
        <v>0</v>
      </c>
      <c r="J26" s="14"/>
      <c r="K26" s="33">
        <f>I26-I2</f>
        <v>-0.29166666666666669</v>
      </c>
      <c r="L26" s="33"/>
      <c r="M26" s="16"/>
      <c r="N26" s="57"/>
      <c r="O26" s="57"/>
      <c r="P26" s="34"/>
      <c r="Q26" s="58"/>
      <c r="R26" s="59"/>
    </row>
    <row r="27" spans="1:18" ht="11.1" customHeight="1" thickBot="1" x14ac:dyDescent="0.3">
      <c r="A27" s="20" t="s">
        <v>15</v>
      </c>
      <c r="B27" s="56">
        <v>27</v>
      </c>
      <c r="C27" s="10"/>
      <c r="D27" s="10"/>
      <c r="E27" s="32">
        <f>D27-C27</f>
        <v>0</v>
      </c>
      <c r="F27" s="10"/>
      <c r="G27" s="10"/>
      <c r="H27" s="32">
        <f>G27-F27</f>
        <v>0</v>
      </c>
      <c r="I27" s="32">
        <f>SUM(H27,E27)</f>
        <v>0</v>
      </c>
      <c r="J27" s="14">
        <f>I27+I26+I25+I24+I23</f>
        <v>0</v>
      </c>
      <c r="K27" s="33">
        <f>I27-I2</f>
        <v>-0.29166666666666669</v>
      </c>
      <c r="L27" s="38">
        <f>K23+K24+K25+K26+K27</f>
        <v>-1.4583333333333335</v>
      </c>
      <c r="M27" s="61" t="str">
        <f>IF(L27&lt;K2,"0,00",IF(L27&lt;L2,L27*M3*24,IF(L27&gt;L2,L2*M3*24)))</f>
        <v>0,00</v>
      </c>
      <c r="N27" s="40">
        <f>IF(L27&gt;L2,(L27-L2)*N3*24,IF(L27&lt;L2,0))</f>
        <v>0</v>
      </c>
      <c r="O27" s="41" t="e">
        <f>M27+N27</f>
        <v>#VALUE!</v>
      </c>
      <c r="P27" s="42" t="str">
        <f>IF(L27&lt;K2,"00",IF(L27&lt;L2,L27*P2*24,IF(L27&gt;L2,L2*P2*24)))</f>
        <v>00</v>
      </c>
      <c r="Q27" s="84">
        <f>IF(L27&gt;L2,(L27-L2)*Q2*24,IF(L27&lt;L2,0))</f>
        <v>0</v>
      </c>
      <c r="R27" s="44">
        <f>P27+Q27</f>
        <v>0</v>
      </c>
    </row>
    <row r="28" spans="1:18" ht="3" customHeight="1" thickTop="1" thickBot="1" x14ac:dyDescent="0.3">
      <c r="A28" s="62"/>
      <c r="B28" s="85"/>
      <c r="C28" s="47"/>
      <c r="D28" s="47"/>
      <c r="E28" s="63"/>
      <c r="F28" s="47"/>
      <c r="G28" s="47"/>
      <c r="H28" s="48"/>
      <c r="I28" s="48"/>
      <c r="J28" s="50"/>
      <c r="K28" s="51"/>
      <c r="L28" s="51"/>
      <c r="M28" s="52"/>
      <c r="N28" s="53"/>
      <c r="O28" s="53"/>
      <c r="P28" s="54"/>
      <c r="Q28" s="55"/>
      <c r="R28" s="54"/>
    </row>
    <row r="29" spans="1:18" ht="9.9499999999999993" customHeight="1" thickTop="1" x14ac:dyDescent="0.25">
      <c r="A29" s="20" t="s">
        <v>11</v>
      </c>
      <c r="B29" s="56">
        <v>30</v>
      </c>
      <c r="C29" s="10"/>
      <c r="D29" s="10"/>
      <c r="E29" s="32">
        <f>D29-C29</f>
        <v>0</v>
      </c>
      <c r="F29" s="10"/>
      <c r="G29" s="10"/>
      <c r="H29" s="32">
        <f>G29-F29</f>
        <v>0</v>
      </c>
      <c r="I29" s="32">
        <f>SUM(H29,E29)</f>
        <v>0</v>
      </c>
      <c r="J29" s="14"/>
      <c r="K29" s="33">
        <f>I29-I2</f>
        <v>-0.29166666666666669</v>
      </c>
      <c r="L29" s="33"/>
      <c r="M29" s="83"/>
      <c r="N29" s="57"/>
      <c r="O29" s="57"/>
      <c r="P29" s="34"/>
      <c r="Q29" s="58"/>
      <c r="R29" s="59"/>
    </row>
    <row r="30" spans="1:18" ht="9.9499999999999993" customHeight="1" x14ac:dyDescent="0.25">
      <c r="A30" s="20"/>
      <c r="B30" s="56"/>
      <c r="C30" s="10"/>
      <c r="D30" s="10"/>
      <c r="E30" s="32"/>
      <c r="F30" s="10"/>
      <c r="G30" s="10"/>
      <c r="H30" s="32"/>
      <c r="I30" s="32"/>
      <c r="J30" s="14"/>
      <c r="K30" s="33"/>
      <c r="L30" s="33"/>
      <c r="M30" s="16"/>
      <c r="N30" s="57"/>
      <c r="O30" s="57"/>
      <c r="P30" s="34"/>
      <c r="Q30" s="58"/>
      <c r="R30" s="59"/>
    </row>
    <row r="31" spans="1:18" ht="9.9499999999999993" customHeight="1" x14ac:dyDescent="0.25">
      <c r="A31" s="20"/>
      <c r="B31" s="56"/>
      <c r="C31" s="10"/>
      <c r="D31" s="10"/>
      <c r="E31" s="27">
        <f t="shared" ref="E31" si="3">D31-C31</f>
        <v>0</v>
      </c>
      <c r="F31" s="86"/>
      <c r="G31" s="86"/>
      <c r="H31" s="27">
        <f t="shared" ref="H31" si="4">G31-F31</f>
        <v>0</v>
      </c>
      <c r="I31" s="27">
        <f t="shared" ref="I31:I32" si="5">SUM(H31,E31)</f>
        <v>0</v>
      </c>
      <c r="J31" s="27"/>
      <c r="K31" s="27">
        <f>I31-I2</f>
        <v>-0.29166666666666669</v>
      </c>
      <c r="L31" s="33"/>
      <c r="M31" s="16"/>
      <c r="N31" s="57"/>
      <c r="O31" s="57"/>
      <c r="P31" s="34"/>
      <c r="Q31" s="58"/>
      <c r="R31" s="59"/>
    </row>
    <row r="32" spans="1:18" ht="9.9499999999999993" customHeight="1" x14ac:dyDescent="0.25">
      <c r="A32" s="20"/>
      <c r="B32" s="56"/>
      <c r="C32" s="10"/>
      <c r="D32" s="10"/>
      <c r="E32" s="27">
        <f>D32-C32</f>
        <v>0</v>
      </c>
      <c r="F32" s="86"/>
      <c r="G32" s="86"/>
      <c r="H32" s="27">
        <f>G32-F32</f>
        <v>0</v>
      </c>
      <c r="I32" s="27">
        <f t="shared" si="5"/>
        <v>0</v>
      </c>
      <c r="J32" s="27"/>
      <c r="K32" s="27">
        <f>I32-I2</f>
        <v>-0.29166666666666669</v>
      </c>
      <c r="L32" s="33"/>
      <c r="M32" s="16"/>
      <c r="N32" s="57"/>
      <c r="O32" s="57"/>
      <c r="P32" s="34"/>
      <c r="Q32" s="58"/>
      <c r="R32" s="59"/>
    </row>
    <row r="33" spans="1:18" ht="9.9499999999999993" customHeight="1" thickBot="1" x14ac:dyDescent="0.3">
      <c r="A33" s="9"/>
      <c r="B33" s="56"/>
      <c r="C33" s="10"/>
      <c r="D33" s="10"/>
      <c r="E33" s="27">
        <f>D33-C33</f>
        <v>0</v>
      </c>
      <c r="F33" s="86"/>
      <c r="G33" s="86"/>
      <c r="H33" s="27">
        <f>G33-F33</f>
        <v>0</v>
      </c>
      <c r="I33" s="27">
        <f>E33+H33</f>
        <v>0</v>
      </c>
      <c r="J33" s="27">
        <f>I33+I32+I31+I30+I29</f>
        <v>0</v>
      </c>
      <c r="K33" s="27">
        <f>I33-I2</f>
        <v>-0.29166666666666669</v>
      </c>
      <c r="L33" s="87">
        <f>K29+K30</f>
        <v>-0.29166666666666669</v>
      </c>
      <c r="M33" s="40" t="str">
        <f>IF(L33&lt;K2,"0,00",IF(L33&lt;L2,L33*M3*24,IF(L33&gt;L2,L2*M3*24)))</f>
        <v>0,00</v>
      </c>
      <c r="N33" s="40">
        <f>IF(L33&gt;L2,(L33-L2)*N3*24,IF(L33&lt;L2,0))</f>
        <v>0</v>
      </c>
      <c r="O33" s="41" t="e">
        <f>M33+N33</f>
        <v>#VALUE!</v>
      </c>
      <c r="P33" s="42" t="str">
        <f>IF(L33&lt;K2,"00",IF(L33&lt;L2,L33*P2*24,IF(L33&gt;L2,L2*P2*24)))</f>
        <v>00</v>
      </c>
      <c r="Q33" s="43">
        <f>IF(L33&gt;L2,(L33-L2)*Q2*24,IF(L33&lt;L2,0))</f>
        <v>0</v>
      </c>
      <c r="R33" s="44">
        <f>P33+Q33</f>
        <v>0</v>
      </c>
    </row>
    <row r="34" spans="1:18" ht="14.1" customHeight="1" thickTop="1" thickBot="1" x14ac:dyDescent="0.3">
      <c r="A34" s="88" t="s">
        <v>17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90">
        <f>SUMIF(L8:L33,"&lt;00:00")</f>
        <v>-6.1250000000000009</v>
      </c>
      <c r="M34" s="91" t="e">
        <f>M33+M27+M20+M14+M8</f>
        <v>#VALUE!</v>
      </c>
      <c r="N34" s="92">
        <f>N33+N27+N20+N14+N8</f>
        <v>0</v>
      </c>
      <c r="O34" s="91" t="e">
        <f>O33+O27+O20+O14+O8</f>
        <v>#VALUE!</v>
      </c>
      <c r="P34" s="93">
        <f>P8+P14+P20+P27+P33</f>
        <v>0</v>
      </c>
      <c r="Q34" s="94">
        <f>Q8+Q14+Q20+Q27+Q33</f>
        <v>0</v>
      </c>
      <c r="R34" s="95">
        <f>R33+R27+R20+R14+R8</f>
        <v>0</v>
      </c>
    </row>
    <row r="35" spans="1:18" ht="9.9499999999999993" customHeight="1" thickTop="1" x14ac:dyDescent="0.25"/>
    <row r="36" spans="1:18" ht="9.9499999999999993" customHeight="1" x14ac:dyDescent="0.25">
      <c r="A36" s="96">
        <v>0.25</v>
      </c>
    </row>
    <row r="37" spans="1:18" ht="9.9499999999999993" customHeight="1" x14ac:dyDescent="0.25">
      <c r="A37" s="96">
        <v>0.26041666666666669</v>
      </c>
      <c r="C37" s="97"/>
    </row>
    <row r="38" spans="1:18" ht="9.9499999999999993" customHeight="1" x14ac:dyDescent="0.25">
      <c r="A38" s="96">
        <v>0.27083333333333331</v>
      </c>
    </row>
    <row r="39" spans="1:18" ht="9.9499999999999993" customHeight="1" x14ac:dyDescent="0.25">
      <c r="A39" s="96">
        <v>0.28125</v>
      </c>
    </row>
    <row r="40" spans="1:18" ht="9.9499999999999993" customHeight="1" x14ac:dyDescent="0.25">
      <c r="A40" s="96">
        <v>0.29166666666666702</v>
      </c>
    </row>
    <row r="41" spans="1:18" ht="9.9499999999999993" customHeight="1" x14ac:dyDescent="0.25">
      <c r="A41" s="96">
        <v>0.30208333333333298</v>
      </c>
    </row>
    <row r="42" spans="1:18" ht="9.9499999999999993" customHeight="1" x14ac:dyDescent="0.25">
      <c r="A42" s="96">
        <v>0.3125</v>
      </c>
    </row>
    <row r="43" spans="1:18" ht="9.9499999999999993" customHeight="1" x14ac:dyDescent="0.25">
      <c r="A43" s="96">
        <v>0.32291666666666702</v>
      </c>
    </row>
    <row r="44" spans="1:18" ht="9.9499999999999993" customHeight="1" x14ac:dyDescent="0.25">
      <c r="A44" s="96">
        <v>0.33333333333333298</v>
      </c>
    </row>
    <row r="45" spans="1:18" ht="9.9499999999999993" customHeight="1" x14ac:dyDescent="0.25">
      <c r="A45" s="96">
        <v>0.34375</v>
      </c>
    </row>
    <row r="46" spans="1:18" ht="9.9499999999999993" customHeight="1" x14ac:dyDescent="0.25">
      <c r="A46" s="96">
        <v>0.35416666666666702</v>
      </c>
    </row>
    <row r="47" spans="1:18" ht="9.9499999999999993" customHeight="1" x14ac:dyDescent="0.25">
      <c r="A47" s="96">
        <v>0.36458333333333398</v>
      </c>
    </row>
    <row r="48" spans="1:18" ht="9.9499999999999993" customHeight="1" x14ac:dyDescent="0.25">
      <c r="A48" s="96">
        <v>0.375</v>
      </c>
    </row>
    <row r="49" spans="1:1" ht="9.9499999999999993" customHeight="1" x14ac:dyDescent="0.25">
      <c r="A49" s="96">
        <v>0.38541666666666702</v>
      </c>
    </row>
    <row r="50" spans="1:1" ht="9.9499999999999993" customHeight="1" x14ac:dyDescent="0.25">
      <c r="A50" s="96">
        <v>0.39583333333333398</v>
      </c>
    </row>
    <row r="51" spans="1:1" ht="9.9499999999999993" customHeight="1" x14ac:dyDescent="0.25">
      <c r="A51" s="96">
        <v>0.40625</v>
      </c>
    </row>
    <row r="52" spans="1:1" ht="9.9499999999999993" customHeight="1" x14ac:dyDescent="0.25">
      <c r="A52" s="96">
        <v>0.41666666666666702</v>
      </c>
    </row>
    <row r="53" spans="1:1" ht="9.9499999999999993" customHeight="1" x14ac:dyDescent="0.25">
      <c r="A53" s="96">
        <v>0.42708333333333398</v>
      </c>
    </row>
    <row r="54" spans="1:1" ht="9.9499999999999993" customHeight="1" x14ac:dyDescent="0.25">
      <c r="A54" s="96">
        <v>0.4375</v>
      </c>
    </row>
    <row r="55" spans="1:1" ht="9.9499999999999993" customHeight="1" x14ac:dyDescent="0.25">
      <c r="A55" s="96">
        <v>0.44791666666666702</v>
      </c>
    </row>
    <row r="56" spans="1:1" ht="9.9499999999999993" customHeight="1" x14ac:dyDescent="0.25">
      <c r="A56" s="96">
        <v>0.45833333333333398</v>
      </c>
    </row>
    <row r="57" spans="1:1" ht="9.9499999999999993" customHeight="1" x14ac:dyDescent="0.25">
      <c r="A57" s="96">
        <v>0.46875</v>
      </c>
    </row>
    <row r="58" spans="1:1" ht="9.9499999999999993" customHeight="1" x14ac:dyDescent="0.25">
      <c r="A58" s="96">
        <v>0.47916666666666702</v>
      </c>
    </row>
    <row r="59" spans="1:1" ht="9.9499999999999993" customHeight="1" x14ac:dyDescent="0.25">
      <c r="A59" s="96">
        <v>0.48958333333333398</v>
      </c>
    </row>
    <row r="60" spans="1:1" ht="9.9499999999999993" customHeight="1" x14ac:dyDescent="0.25">
      <c r="A60" s="96">
        <v>0.5</v>
      </c>
    </row>
    <row r="61" spans="1:1" ht="9.9499999999999993" customHeight="1" x14ac:dyDescent="0.25">
      <c r="A61" s="96">
        <v>0.51041666666666696</v>
      </c>
    </row>
    <row r="62" spans="1:1" ht="9.9499999999999993" customHeight="1" x14ac:dyDescent="0.25">
      <c r="A62" s="96">
        <v>0.52083333333333404</v>
      </c>
    </row>
    <row r="63" spans="1:1" ht="9.9499999999999993" customHeight="1" x14ac:dyDescent="0.25">
      <c r="A63" s="96">
        <v>0.53125</v>
      </c>
    </row>
    <row r="64" spans="1:1" ht="9.9499999999999993" customHeight="1" x14ac:dyDescent="0.25">
      <c r="A64" s="96">
        <v>0.54166666666666696</v>
      </c>
    </row>
    <row r="65" spans="1:1" ht="9.9499999999999993" customHeight="1" x14ac:dyDescent="0.25">
      <c r="A65" s="96">
        <v>0.55208333333333404</v>
      </c>
    </row>
    <row r="66" spans="1:1" ht="9.9499999999999993" customHeight="1" x14ac:dyDescent="0.25">
      <c r="A66" s="96">
        <v>0.562500000000001</v>
      </c>
    </row>
    <row r="67" spans="1:1" ht="9.9499999999999993" customHeight="1" x14ac:dyDescent="0.25">
      <c r="A67" s="96">
        <v>0.57291666666666696</v>
      </c>
    </row>
    <row r="68" spans="1:1" ht="9.9499999999999993" customHeight="1" x14ac:dyDescent="0.25">
      <c r="A68" s="96">
        <v>0.58333333333333404</v>
      </c>
    </row>
    <row r="69" spans="1:1" ht="9.9499999999999993" customHeight="1" x14ac:dyDescent="0.25">
      <c r="A69" s="96">
        <v>0.593750000000001</v>
      </c>
    </row>
    <row r="70" spans="1:1" ht="9.9499999999999993" customHeight="1" x14ac:dyDescent="0.25">
      <c r="A70" s="96">
        <v>0.60416666666666696</v>
      </c>
    </row>
    <row r="71" spans="1:1" ht="9.9499999999999993" customHeight="1" x14ac:dyDescent="0.25">
      <c r="A71" s="96">
        <v>0.61458333333333404</v>
      </c>
    </row>
    <row r="72" spans="1:1" ht="9.9499999999999993" customHeight="1" x14ac:dyDescent="0.25">
      <c r="A72" s="96">
        <v>0.625000000000001</v>
      </c>
    </row>
    <row r="73" spans="1:1" ht="9.9499999999999993" customHeight="1" x14ac:dyDescent="0.25">
      <c r="A73" s="96">
        <v>0.63541666666666696</v>
      </c>
    </row>
    <row r="74" spans="1:1" ht="9.9499999999999993" customHeight="1" x14ac:dyDescent="0.25">
      <c r="A74" s="96">
        <v>0.64583333333333404</v>
      </c>
    </row>
    <row r="75" spans="1:1" ht="9.9499999999999993" customHeight="1" x14ac:dyDescent="0.25">
      <c r="A75" s="96">
        <v>0.656250000000001</v>
      </c>
    </row>
    <row r="76" spans="1:1" ht="9.9499999999999993" customHeight="1" x14ac:dyDescent="0.25">
      <c r="A76" s="96">
        <v>0.66666666666666696</v>
      </c>
    </row>
    <row r="77" spans="1:1" ht="9.9499999999999993" customHeight="1" x14ac:dyDescent="0.25">
      <c r="A77" s="96">
        <v>0.67708333333333404</v>
      </c>
    </row>
    <row r="78" spans="1:1" ht="9.9499999999999993" customHeight="1" x14ac:dyDescent="0.25">
      <c r="A78" s="96">
        <v>0.687500000000001</v>
      </c>
    </row>
    <row r="79" spans="1:1" ht="9.9499999999999993" customHeight="1" x14ac:dyDescent="0.25">
      <c r="A79" s="96">
        <v>0.69791666666666696</v>
      </c>
    </row>
    <row r="80" spans="1:1" ht="9.9499999999999993" customHeight="1" x14ac:dyDescent="0.25">
      <c r="A80" s="96">
        <v>0.70833333333333404</v>
      </c>
    </row>
    <row r="81" spans="1:1" ht="9.9499999999999993" customHeight="1" x14ac:dyDescent="0.25">
      <c r="A81" s="96">
        <v>0.718750000000001</v>
      </c>
    </row>
    <row r="82" spans="1:1" ht="9.9499999999999993" customHeight="1" x14ac:dyDescent="0.25">
      <c r="A82" s="96">
        <v>0.72916666666666796</v>
      </c>
    </row>
    <row r="83" spans="1:1" ht="9.9499999999999993" customHeight="1" x14ac:dyDescent="0.25">
      <c r="A83" s="96">
        <v>0.73958333333333404</v>
      </c>
    </row>
    <row r="84" spans="1:1" ht="9.9499999999999993" customHeight="1" x14ac:dyDescent="0.25">
      <c r="A84" s="96">
        <v>0.750000000000001</v>
      </c>
    </row>
    <row r="85" spans="1:1" ht="9.9499999999999993" customHeight="1" x14ac:dyDescent="0.25">
      <c r="A85" s="96">
        <v>0.76041666666666796</v>
      </c>
    </row>
    <row r="86" spans="1:1" ht="9.9499999999999993" customHeight="1" x14ac:dyDescent="0.25">
      <c r="A86" s="96">
        <v>0.77083333333333404</v>
      </c>
    </row>
    <row r="87" spans="1:1" ht="9.9499999999999993" customHeight="1" x14ac:dyDescent="0.25">
      <c r="A87" s="96">
        <v>0.781250000000001</v>
      </c>
    </row>
    <row r="88" spans="1:1" ht="9.9499999999999993" customHeight="1" x14ac:dyDescent="0.25">
      <c r="A88" s="96">
        <v>0.79166666666666796</v>
      </c>
    </row>
    <row r="89" spans="1:1" ht="9.9499999999999993" customHeight="1" x14ac:dyDescent="0.25">
      <c r="A89" s="96">
        <v>0.80208333333333404</v>
      </c>
    </row>
    <row r="90" spans="1:1" ht="9.9499999999999993" customHeight="1" x14ac:dyDescent="0.25">
      <c r="A90" s="96">
        <v>0.812500000000001</v>
      </c>
    </row>
    <row r="91" spans="1:1" ht="9.9499999999999993" customHeight="1" x14ac:dyDescent="0.25">
      <c r="A91" s="96">
        <v>0.82291666666666796</v>
      </c>
    </row>
    <row r="92" spans="1:1" ht="9.9499999999999993" customHeight="1" x14ac:dyDescent="0.25">
      <c r="A92" s="96">
        <v>0.83333333333333404</v>
      </c>
    </row>
    <row r="93" spans="1:1" ht="9.9499999999999993" customHeight="1" x14ac:dyDescent="0.25">
      <c r="A93" s="96">
        <v>0.843750000000001</v>
      </c>
    </row>
    <row r="94" spans="1:1" ht="9.9499999999999993" customHeight="1" x14ac:dyDescent="0.25">
      <c r="A94" s="96">
        <v>0.85416666666666796</v>
      </c>
    </row>
    <row r="95" spans="1:1" ht="9.9499999999999993" customHeight="1" x14ac:dyDescent="0.25">
      <c r="A95" s="96">
        <v>0.86458333333333404</v>
      </c>
    </row>
    <row r="96" spans="1:1" ht="9.9499999999999993" customHeight="1" x14ac:dyDescent="0.25">
      <c r="A96" s="96">
        <v>0.875000000000001</v>
      </c>
    </row>
    <row r="97" spans="1:1" ht="9.9499999999999993" customHeight="1" x14ac:dyDescent="0.25">
      <c r="A97" s="96">
        <v>0.88541666666666796</v>
      </c>
    </row>
    <row r="98" spans="1:1" ht="9.9499999999999993" customHeight="1" x14ac:dyDescent="0.25">
      <c r="A98" s="96">
        <v>0.89583333333333404</v>
      </c>
    </row>
    <row r="99" spans="1:1" ht="9.9499999999999993" customHeight="1" x14ac:dyDescent="0.25">
      <c r="A99" s="96">
        <v>0.906250000000001</v>
      </c>
    </row>
    <row r="100" spans="1:1" ht="9.9499999999999993" customHeight="1" x14ac:dyDescent="0.25">
      <c r="A100" s="96">
        <v>0.91666666666666796</v>
      </c>
    </row>
    <row r="101" spans="1:1" ht="9.9499999999999993" customHeight="1" x14ac:dyDescent="0.25">
      <c r="A101" s="96">
        <v>0.92708333333333504</v>
      </c>
    </row>
    <row r="102" spans="1:1" ht="9.9499999999999993" customHeight="1" x14ac:dyDescent="0.25">
      <c r="A102" s="96">
        <v>0.937500000000001</v>
      </c>
    </row>
    <row r="103" spans="1:1" ht="9.9499999999999993" customHeight="1" x14ac:dyDescent="0.25">
      <c r="A103" s="96">
        <v>0.94791666666666796</v>
      </c>
    </row>
    <row r="104" spans="1:1" ht="9.9499999999999993" customHeight="1" x14ac:dyDescent="0.25">
      <c r="A104" s="96">
        <v>0.95833333333333504</v>
      </c>
    </row>
  </sheetData>
  <sheetProtection password="DDB5" sheet="1" objects="1" scenarios="1" selectLockedCells="1"/>
  <dataValidations count="7">
    <dataValidation type="list" allowBlank="1" showInputMessage="1" showErrorMessage="1" sqref="D23">
      <formula1>$A$56:$A$65</formula1>
    </dataValidation>
    <dataValidation type="list" allowBlank="1" showInputMessage="1" showErrorMessage="1" sqref="G3:G33">
      <formula1>$A$73:$A$104</formula1>
    </dataValidation>
    <dataValidation type="list" allowBlank="1" showInputMessage="1" showErrorMessage="1" sqref="F3:F33">
      <formula1>$A$63:$A$70</formula1>
    </dataValidation>
    <dataValidation type="list" allowBlank="1" showInputMessage="1" showErrorMessage="1" sqref="D5:D22 D24:D33">
      <formula1>$A$56:$A$64</formula1>
    </dataValidation>
    <dataValidation type="list" allowBlank="1" showInputMessage="1" showErrorMessage="1" sqref="C5:C31">
      <formula1>$A$40:$A$48</formula1>
    </dataValidation>
    <dataValidation type="list" allowBlank="1" showInputMessage="1" showErrorMessage="1" sqref="C32:C33">
      <formula1>$A$38:$A$48</formula1>
    </dataValidation>
    <dataValidation type="list" allowBlank="1" showInputMessage="1" showErrorMessage="1" sqref="C2:D4 F2:G2">
      <formula1>$A$38:$A$106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quiredFrom xmlns="6d93d202-47fc-4405-873a-cab67cc5f1b2" xsi:nil="true"/>
    <IsSearchable xmlns="6d93d202-47fc-4405-873a-cab67cc5f1b2">true</IsSearchable>
    <EditorialStatus xmlns="6d93d202-47fc-4405-873a-cab67cc5f1b2">Complete</EditorialStatus>
    <OriginAsset xmlns="6d93d202-47fc-4405-873a-cab67cc5f1b2" xsi:nil="true"/>
    <ThumbnailAssetId xmlns="6d93d202-47fc-4405-873a-cab67cc5f1b2" xsi:nil="true"/>
    <TrustLevel xmlns="6d93d202-47fc-4405-873a-cab67cc5f1b2">3 Community New</TrustLevel>
    <MarketSpecific xmlns="6d93d202-47fc-4405-873a-cab67cc5f1b2">true</MarketSpecific>
    <TPNamespace xmlns="6d93d202-47fc-4405-873a-cab67cc5f1b2" xsi:nil="true"/>
    <DirectSourceMarket xmlns="6d93d202-47fc-4405-873a-cab67cc5f1b2">english</DirectSourceMarket>
    <MachineTranslated xmlns="6d93d202-47fc-4405-873a-cab67cc5f1b2">false</MachineTranslated>
    <PlannedPubDate xmlns="6d93d202-47fc-4405-873a-cab67cc5f1b2" xsi:nil="true"/>
    <SubmitterId xmlns="6d93d202-47fc-4405-873a-cab67cc5f1b2">97333b80-533e-495b-b69e-27d1d9e63e69</SubmitterId>
    <Downloads xmlns="6d93d202-47fc-4405-873a-cab67cc5f1b2">0</Downloads>
    <OriginalSourceMarket xmlns="6d93d202-47fc-4405-873a-cab67cc5f1b2">english</OriginalSourceMarket>
    <PublishTargets xmlns="6d93d202-47fc-4405-873a-cab67cc5f1b2">OfficeOnline</PublishTargets>
    <ArtSampleDocs xmlns="6d93d202-47fc-4405-873a-cab67cc5f1b2" xsi:nil="true"/>
    <ApprovalLog xmlns="6d93d202-47fc-4405-873a-cab67cc5f1b2" xsi:nil="true"/>
    <ApprovalStatus xmlns="6d93d202-47fc-4405-873a-cab67cc5f1b2">InProgress</ApprovalStatus>
    <TPComponent xmlns="6d93d202-47fc-4405-873a-cab67cc5f1b2">EXCELFiles</TPComponent>
    <EditorialTags xmlns="6d93d202-47fc-4405-873a-cab67cc5f1b2" xsi:nil="true"/>
    <TPExecutable xmlns="6d93d202-47fc-4405-873a-cab67cc5f1b2" xsi:nil="true"/>
    <LastHandOff xmlns="6d93d202-47fc-4405-873a-cab67cc5f1b2" xsi:nil="true"/>
    <BusinessGroup xmlns="6d93d202-47fc-4405-873a-cab67cc5f1b2" xsi:nil="true"/>
    <TPAppVersion xmlns="6d93d202-47fc-4405-873a-cab67cc5f1b2">12</TPAppVersion>
    <VoteCount xmlns="6d93d202-47fc-4405-873a-cab67cc5f1b2" xsi:nil="true"/>
    <APAuthor xmlns="6d93d202-47fc-4405-873a-cab67cc5f1b2">
      <UserInfo>
        <DisplayName>_o14migrate</DisplayName>
        <AccountId>266</AccountId>
        <AccountType/>
      </UserInfo>
    </APAuthor>
    <TPCommandLine xmlns="6d93d202-47fc-4405-873a-cab67cc5f1b2">{XL} /t {FilePath}</TPCommandLine>
    <UACurrentWords xmlns="6d93d202-47fc-4405-873a-cab67cc5f1b2" xsi:nil="true"/>
    <AssetId xmlns="6d93d202-47fc-4405-873a-cab67cc5f1b2">TP030008057</AssetId>
    <Manager xmlns="6d93d202-47fc-4405-873a-cab67cc5f1b2" xsi:nil="true"/>
    <NumericId xmlns="6d93d202-47fc-4405-873a-cab67cc5f1b2">-1</NumericId>
    <Component xmlns="64acb2c5-0a2b-4bda-bd34-58e36cbb80d2" xsi:nil="true"/>
    <HandoffToMSDN xmlns="6d93d202-47fc-4405-873a-cab67cc5f1b2" xsi:nil="true"/>
    <Markets xmlns="6d93d202-47fc-4405-873a-cab67cc5f1b2">
      <Value>2</Value>
    </Markets>
    <UALocComments xmlns="6d93d202-47fc-4405-873a-cab67cc5f1b2" xsi:nil="true"/>
    <UALocRecommendation xmlns="6d93d202-47fc-4405-873a-cab67cc5f1b2">Localize</UALocRecommendation>
    <AssetStart xmlns="6d93d202-47fc-4405-873a-cab67cc5f1b2">2010-04-16T14:45:14+00:00</AssetStart>
    <CrawlForDependencies xmlns="6d93d202-47fc-4405-873a-cab67cc5f1b2">false</CrawlForDependencies>
    <LastModifiedDateTime xmlns="6d93d202-47fc-4405-873a-cab67cc5f1b2" xsi:nil="true"/>
    <LastPublishResultLookup xmlns="6d93d202-47fc-4405-873a-cab67cc5f1b2" xsi:nil="true"/>
    <PublishStatusLookup xmlns="6d93d202-47fc-4405-873a-cab67cc5f1b2">
      <Value>329126</Value>
      <Value>492667</Value>
    </PublishStatusLookup>
    <AverageRating xmlns="6d93d202-47fc-4405-873a-cab67cc5f1b2" xsi:nil="true"/>
    <CSXUpdate xmlns="6d93d202-47fc-4405-873a-cab67cc5f1b2">false</CSXUpdate>
    <UAProjectedTotalWords xmlns="6d93d202-47fc-4405-873a-cab67cc5f1b2" xsi:nil="true"/>
    <AssetExpire xmlns="6d93d202-47fc-4405-873a-cab67cc5f1b2">2100-01-01T00:00:00+00:00</AssetExpire>
    <AssetType xmlns="6d93d202-47fc-4405-873a-cab67cc5f1b2">TP</AssetType>
    <IntlLangReviewDate xmlns="6d93d202-47fc-4405-873a-cab67cc5f1b2" xsi:nil="true"/>
    <TPFriendlyName xmlns="6d93d202-47fc-4405-873a-cab67cc5f1b2">Calcul heure sup</TPFriendlyName>
    <IntlLangReview xmlns="6d93d202-47fc-4405-873a-cab67cc5f1b2" xsi:nil="true"/>
    <OOCacheId xmlns="6d93d202-47fc-4405-873a-cab67cc5f1b2" xsi:nil="true"/>
    <PolicheckWords xmlns="6d93d202-47fc-4405-873a-cab67cc5f1b2" xsi:nil="true"/>
    <TemplateStatus xmlns="6d93d202-47fc-4405-873a-cab67cc5f1b2">Complete</TemplateStatus>
    <CSXSubmissionMarket xmlns="6d93d202-47fc-4405-873a-cab67cc5f1b2" xsi:nil="true"/>
    <FriendlyTitle xmlns="6d93d202-47fc-4405-873a-cab67cc5f1b2" xsi:nil="true"/>
    <TPLaunchHelpLinkType xmlns="6d93d202-47fc-4405-873a-cab67cc5f1b2" xsi:nil="true"/>
    <Providers xmlns="6d93d202-47fc-4405-873a-cab67cc5f1b2" xsi:nil="true"/>
    <SourceTitle xmlns="6d93d202-47fc-4405-873a-cab67cc5f1b2">Calcul heure sup</SourceTitle>
    <TemplateTemplateType xmlns="6d93d202-47fc-4405-873a-cab67cc5f1b2">Excel 2007 Default</TemplateTemplateType>
    <TimesCloned xmlns="6d93d202-47fc-4405-873a-cab67cc5f1b2" xsi:nil="true"/>
    <ClipArtFilename xmlns="6d93d202-47fc-4405-873a-cab67cc5f1b2" xsi:nil="true"/>
    <APDescription xmlns="6d93d202-47fc-4405-873a-cab67cc5f1b2" xsi:nil="true"/>
    <TPApplication xmlns="6d93d202-47fc-4405-873a-cab67cc5f1b2">Excel</TPApplication>
    <CSXHash xmlns="6d93d202-47fc-4405-873a-cab67cc5f1b2">p2u6jAWuI0mD4N7u/WVNm5nunEU=</CSXHash>
    <PrimaryImageGen xmlns="6d93d202-47fc-4405-873a-cab67cc5f1b2">true</PrimaryImageGen>
    <ContentItem xmlns="6d93d202-47fc-4405-873a-cab67cc5f1b2" xsi:nil="true"/>
    <IsDeleted xmlns="6d93d202-47fc-4405-873a-cab67cc5f1b2">false</IsDeleted>
    <ShowIn xmlns="6d93d202-47fc-4405-873a-cab67cc5f1b2">Show everywhere</ShowIn>
    <BugNumber xmlns="6d93d202-47fc-4405-873a-cab67cc5f1b2" xsi:nil="true"/>
    <LegacyData xmlns="6d93d202-47fc-4405-873a-cab67cc5f1b2">ListingID:;Manager:;BuildStatus:Publish Passed;MockupPath:</LegacyData>
    <TPLaunchHelpLink xmlns="6d93d202-47fc-4405-873a-cab67cc5f1b2" xsi:nil="true"/>
    <Milestone xmlns="6d93d202-47fc-4405-873a-cab67cc5f1b2" xsi:nil="true"/>
    <UANotes xmlns="6d93d202-47fc-4405-873a-cab67cc5f1b2" xsi:nil="true"/>
    <Description0 xmlns="64acb2c5-0a2b-4bda-bd34-58e36cbb80d2" xsi:nil="true"/>
    <IntlLangReviewer xmlns="6d93d202-47fc-4405-873a-cab67cc5f1b2" xsi:nil="true"/>
    <IntlLocPriority xmlns="6d93d202-47fc-4405-873a-cab67cc5f1b2" xsi:nil="true"/>
    <OpenTemplate xmlns="6d93d202-47fc-4405-873a-cab67cc5f1b2">true</OpenTemplate>
    <Provider xmlns="6d93d202-47fc-4405-873a-cab67cc5f1b2" xsi:nil="true"/>
    <CSXSubmissionDate xmlns="6d93d202-47fc-4405-873a-cab67cc5f1b2">2009-11-30T08:00:00+00:00</CSXSubmissionDate>
    <TPClientViewer xmlns="6d93d202-47fc-4405-873a-cab67cc5f1b2" xsi:nil="true"/>
    <DSATActionTaken xmlns="6d93d202-47fc-4405-873a-cab67cc5f1b2" xsi:nil="true"/>
    <APEditor xmlns="6d93d202-47fc-4405-873a-cab67cc5f1b2">
      <UserInfo>
        <DisplayName>_o14migrate</DisplayName>
        <AccountId>266</AccountId>
        <AccountType/>
      </UserInfo>
    </APEditor>
    <TPInstallLocation xmlns="6d93d202-47fc-4405-873a-cab67cc5f1b2">{My Templates}</TPInstallLocation>
    <OutputCachingOn xmlns="6d93d202-47fc-4405-873a-cab67cc5f1b2">false</OutputCachingOn>
    <ParentAssetId xmlns="6d93d202-47fc-4405-873a-cab67cc5f1b2" xsi:nil="true"/>
    <BlockPublish xmlns="6d93d202-47fc-4405-873a-cab67cc5f1b2" xsi:nil="true"/>
    <LocManualTestRequired xmlns="6d93d202-47fc-4405-873a-cab67cc5f1b2">false</LocManualTestRequired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155546</LocLastLocAttemptVersionLookup>
    <InternalTagsTaxHTField0 xmlns="6d93d202-47fc-4405-873a-cab67cc5f1b2">
      <Terms xmlns="http://schemas.microsoft.com/office/infopath/2007/PartnerControls"/>
    </InternalTagsTaxHTField0>
    <LocRecommendedHandoff xmlns="6d93d202-47fc-4405-873a-cab67cc5f1b2" xsi:nil="true"/>
    <LocComments xmlns="6d93d202-47fc-4405-873a-cab67cc5f1b2" xsi:nil="true"/>
    <TaxCatchAll xmlns="6d93d202-47fc-4405-873a-cab67cc5f1b2"/>
    <OriginalRelease xmlns="6d93d202-47fc-4405-873a-cab67cc5f1b2">14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MarketGroupTiers2 xmlns="6d93d202-47fc-4405-873a-cab67cc5f1b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D22AAB0-95B1-4FED-8E14-A003F4BB3D3A}"/>
</file>

<file path=customXml/itemProps2.xml><?xml version="1.0" encoding="utf-8"?>
<ds:datastoreItem xmlns:ds="http://schemas.openxmlformats.org/officeDocument/2006/customXml" ds:itemID="{3D29932D-FA18-4009-BC29-563ECC4FFD50}"/>
</file>

<file path=customXml/itemProps3.xml><?xml version="1.0" encoding="utf-8"?>
<ds:datastoreItem xmlns:ds="http://schemas.openxmlformats.org/officeDocument/2006/customXml" ds:itemID="{574DB5D6-C7D1-4BE6-A012-694534B404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Feuil1!Print_Area</vt:lpstr>
      <vt:lpstr>Feuil2!Print_Area</vt:lpstr>
      <vt:lpstr>Feuil3!Print_Area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AWS CFM Account</cp:lastModifiedBy>
  <dcterms:created xsi:type="dcterms:W3CDTF">2009-11-30T12:53:11Z</dcterms:created>
  <dcterms:modified xsi:type="dcterms:W3CDTF">2012-05-24T11:00:03Z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Applications">
    <vt:lpwstr>11;#Excel 12</vt:lpwstr>
  </property>
  <property fmtid="{D5CDD505-2E9C-101B-9397-08002B2CF9AE}" pid="4" name="Order">
    <vt:r8>8694100</vt:r8>
  </property>
  <property fmtid="{D5CDD505-2E9C-101B-9397-08002B2CF9AE}" pid="5" name="APTrustLevel">
    <vt:r8>3</vt:r8>
  </property>
  <property fmtid="{D5CDD505-2E9C-101B-9397-08002B2CF9AE}" pid="6" name="HiddenCategoryTags">
    <vt:lpwstr/>
  </property>
  <property fmtid="{D5CDD505-2E9C-101B-9397-08002B2CF9AE}" pid="7" name="InternalTags">
    <vt:lpwstr/>
  </property>
  <property fmtid="{D5CDD505-2E9C-101B-9397-08002B2CF9AE}" pid="8" name="FeatureTags">
    <vt:lpwstr/>
  </property>
  <property fmtid="{D5CDD505-2E9C-101B-9397-08002B2CF9AE}" pid="9" name="Localization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