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10185"/>
  </bookViews>
  <sheets>
    <sheet name="Récapitulatif des dépenses" sheetId="2" r:id="rId1"/>
    <sheet name="Journal des dépenses" sheetId="1" r:id="rId2"/>
  </sheets>
  <definedNames>
    <definedName name="Catégories">INDEX(RécapitulatifDépenses[#Headers],1):INDEX(RécapitulatifDépenses[#Headers],COUNTA(RécapitulatifDépenses[#Headers]))</definedName>
    <definedName name="NomCatégorie" localSheetId="0">'Récapitulatif des dépenses'!A$2</definedName>
    <definedName name="_xlnm.Print_Titles" localSheetId="1">'Journal des dépenses'!$2:$2</definedName>
    <definedName name="_xlnm.Print_Titles" localSheetId="0">'Récapitulatif des dépenses'!$2:$2</definedName>
    <definedName name="Titre1">RécapitulatifDépenses[[#Headers],[Date]]</definedName>
    <definedName name="Titre2">Registre[[#Headers],[Date]]</definedName>
  </definedNames>
  <calcPr calcId="17102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8" i="1"/>
  <c r="B8" i="2" s="1"/>
  <c r="B9" i="1"/>
  <c r="B10" i="1"/>
  <c r="B10" i="2" s="1"/>
  <c r="B11" i="1"/>
  <c r="B12" i="1"/>
  <c r="B12" i="2" s="1"/>
  <c r="B13" i="1"/>
  <c r="B14" i="1"/>
  <c r="B14" i="2" s="1"/>
  <c r="B15" i="1"/>
  <c r="B16" i="1"/>
  <c r="B16" i="2" s="1"/>
  <c r="B17" i="1"/>
  <c r="B7" i="2" l="1"/>
  <c r="B17" i="2"/>
  <c r="B15" i="2"/>
  <c r="B13" i="2"/>
  <c r="B11" i="2"/>
  <c r="B9" i="2"/>
  <c r="F18" i="1"/>
  <c r="F17" i="2"/>
  <c r="I13" i="2"/>
  <c r="G12" i="2"/>
  <c r="K8" i="2"/>
  <c r="J10" i="2"/>
  <c r="F13" i="2"/>
  <c r="F14" i="2"/>
  <c r="C16" i="2"/>
  <c r="J6" i="2"/>
  <c r="K12" i="2"/>
  <c r="D10" i="2"/>
  <c r="F15" i="2"/>
  <c r="C3" i="2"/>
  <c r="K7" i="2"/>
  <c r="D13" i="2"/>
  <c r="D17" i="2"/>
  <c r="K13" i="2"/>
  <c r="E16" i="2"/>
  <c r="I6" i="2"/>
  <c r="K4" i="2"/>
  <c r="C10" i="2"/>
  <c r="H7" i="2"/>
  <c r="D5" i="2"/>
  <c r="H8" i="2"/>
  <c r="C12" i="2"/>
  <c r="I16" i="2"/>
  <c r="E10" i="2"/>
  <c r="H6" i="2"/>
  <c r="D4" i="2"/>
  <c r="E4" i="2"/>
  <c r="J3" i="2"/>
  <c r="C6" i="2"/>
  <c r="G4" i="2"/>
  <c r="F10" i="2"/>
  <c r="E12" i="2"/>
  <c r="F3" i="2"/>
  <c r="D11" i="2"/>
  <c r="I9" i="2"/>
  <c r="I7" i="2"/>
  <c r="E5" i="2"/>
  <c r="G17" i="2"/>
  <c r="H15" i="2"/>
  <c r="C9" i="2"/>
  <c r="C15" i="2"/>
  <c r="F11" i="2"/>
  <c r="G6" i="2"/>
  <c r="H11" i="2"/>
  <c r="C8" i="2"/>
  <c r="F9" i="2"/>
  <c r="K10" i="2"/>
  <c r="G13" i="2"/>
  <c r="C5" i="2"/>
  <c r="I17" i="2"/>
  <c r="G5" i="2"/>
  <c r="J8" i="2"/>
  <c r="E9" i="2"/>
  <c r="F6" i="2"/>
  <c r="D14" i="2"/>
  <c r="D16" i="2"/>
  <c r="I15" i="2"/>
  <c r="F7" i="2"/>
  <c r="H9" i="2"/>
  <c r="J16" i="2"/>
  <c r="I5" i="2"/>
  <c r="I8" i="2"/>
  <c r="G11" i="2"/>
  <c r="H10" i="2"/>
  <c r="E14" i="2"/>
  <c r="K6" i="2"/>
  <c r="K3" i="2"/>
  <c r="I4" i="2"/>
  <c r="J7" i="2"/>
  <c r="H14" i="2"/>
  <c r="J11" i="2"/>
  <c r="J13" i="2"/>
  <c r="G9" i="2"/>
  <c r="J17" i="2"/>
  <c r="H17" i="2"/>
  <c r="C13" i="2"/>
  <c r="D12" i="2"/>
  <c r="D15" i="2"/>
  <c r="H16" i="2"/>
  <c r="D8" i="2"/>
  <c r="E17" i="2"/>
  <c r="F8" i="2"/>
  <c r="J9" i="2"/>
  <c r="J4" i="2"/>
  <c r="D3" i="2"/>
  <c r="G10" i="2"/>
  <c r="D6" i="2"/>
  <c r="G7" i="2"/>
  <c r="I11" i="2"/>
  <c r="H4" i="2"/>
  <c r="D7" i="2"/>
  <c r="E15" i="2"/>
  <c r="I3" i="2"/>
  <c r="J12" i="2"/>
  <c r="K9" i="2"/>
  <c r="C17" i="2"/>
  <c r="K17" i="2"/>
  <c r="F16" i="2"/>
  <c r="J14" i="2"/>
  <c r="E7" i="2"/>
  <c r="K14" i="2"/>
  <c r="H5" i="2"/>
  <c r="J15" i="2"/>
  <c r="H3" i="2"/>
  <c r="I12" i="2"/>
  <c r="J5" i="2"/>
  <c r="G3" i="2"/>
  <c r="G15" i="2"/>
  <c r="E11" i="2"/>
  <c r="E13" i="2"/>
  <c r="K11" i="2"/>
  <c r="H12" i="2"/>
  <c r="C4" i="2"/>
  <c r="K15" i="2"/>
  <c r="K16" i="2"/>
  <c r="E8" i="2"/>
  <c r="C11" i="2"/>
  <c r="C14" i="2"/>
  <c r="F5" i="2"/>
  <c r="F12" i="2"/>
  <c r="E6" i="2"/>
  <c r="E3" i="2"/>
  <c r="K5" i="2"/>
  <c r="G8" i="2"/>
  <c r="F4" i="2"/>
  <c r="I10" i="2"/>
  <c r="G14" i="2"/>
  <c r="D9" i="2"/>
  <c r="C7" i="2"/>
  <c r="I14" i="2"/>
  <c r="H13" i="2"/>
  <c r="G16" i="2"/>
  <c r="G18" i="2" l="1"/>
  <c r="H18" i="2"/>
  <c r="J18" i="2"/>
  <c r="K18" i="2"/>
  <c r="I18" i="2"/>
  <c r="E18" i="2"/>
  <c r="C18" i="2"/>
  <c r="D18" i="2"/>
  <c r="F18" i="2"/>
</calcChain>
</file>

<file path=xl/sharedStrings.xml><?xml version="1.0" encoding="utf-8"?>
<sst xmlns="http://schemas.openxmlformats.org/spreadsheetml/2006/main" count="50" uniqueCount="23">
  <si>
    <t>Récapitulatif des dépenses</t>
  </si>
  <si>
    <t>Date</t>
  </si>
  <si>
    <t>Assurance automobile</t>
  </si>
  <si>
    <t>Fournitures de bureau</t>
  </si>
  <si>
    <t>Modifiez les noms des catégories dans l’en-tête du Récapitulatif des dépenses ci-dessous pour personnaliser ce modèle en fonction de vos besoins. Pour ajouter des catégories supplémentaires, copiez la dernière colonne du tableau et collez-la à droite de la colonne copiée. Lorsque vous modifiez le nom d’une catégorie, les formules se mettent automatiquement à jour. Veillez à ce que ce tableau comporte le même nombre de lignes que la feuille de calcul Journal des dépenses.</t>
  </si>
  <si>
    <t>Électricité</t>
  </si>
  <si>
    <t>Prêt immobilier</t>
  </si>
  <si>
    <t>Téléphone</t>
  </si>
  <si>
    <t>Vide 1</t>
  </si>
  <si>
    <t>Vide 2</t>
  </si>
  <si>
    <t>Vide 3</t>
  </si>
  <si>
    <t>Vide 4</t>
  </si>
  <si>
    <t>Journal des dépenses</t>
  </si>
  <si>
    <t>Totaux</t>
  </si>
  <si>
    <t>Numéro</t>
  </si>
  <si>
    <t>100</t>
  </si>
  <si>
    <t>Description</t>
  </si>
  <si>
    <t>Banque du Vaucluse</t>
  </si>
  <si>
    <t>Assurances BIM</t>
  </si>
  <si>
    <t>Opérateur téléphonique</t>
  </si>
  <si>
    <t>Litware</t>
  </si>
  <si>
    <t>Catégorie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</si>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</sst>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&quot;$&quot;#,##0.00"/>
    <numFmt numFmtId="165" formatCode="#,##0.00\ &quot;€&quot;;;"/>
    <numFmt numFmtId="166" formatCode="#,##0.00\ &quot;€&quot;"/>
  </numFmts>
  <fonts count="22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3"/>
      <name val="Corbel"/>
      <family val="2"/>
      <scheme val="minor"/>
    </font>
    <font>
      <sz val="11"/>
      <color theme="4" tint="-0.499984740745262"/>
      <name val="Corbel"/>
      <family val="2"/>
      <scheme val="minor"/>
    </font>
    <font>
      <i/>
      <sz val="24"/>
      <color theme="4" tint="-0.24994659260841701"/>
      <name val="Corbel"/>
      <family val="2"/>
      <scheme val="major"/>
    </font>
    <font>
      <b/>
      <i/>
      <sz val="24"/>
      <color theme="4" tint="-0.24994659260841701"/>
      <name val="Corbel"/>
      <family val="2"/>
      <scheme val="minor"/>
    </font>
    <font>
      <sz val="13"/>
      <color theme="4" tint="-0.499984740745262"/>
      <name val="Corbel"/>
      <family val="2"/>
      <scheme val="minor"/>
    </font>
    <font>
      <sz val="13"/>
      <color theme="3"/>
      <name val="Corbel"/>
      <scheme val="minor"/>
    </font>
    <font>
      <sz val="13"/>
      <color theme="4" tint="-0.499984740745262"/>
      <name val="Corbel"/>
      <scheme val="minor"/>
    </font>
    <font>
      <sz val="11"/>
      <color theme="3"/>
      <name val="Corbel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4" fillId="0" borderId="0">
      <alignment horizontal="left" vertical="top"/>
    </xf>
    <xf numFmtId="1" fontId="2" fillId="0" borderId="0" applyFont="0" applyFill="0" applyBorder="0" applyAlignment="0" applyProtection="0"/>
    <xf numFmtId="41" fontId="2" fillId="0" borderId="0" applyFill="0" applyBorder="0" applyAlignment="0" applyProtection="0"/>
    <xf numFmtId="165" fontId="2" fillId="0" borderId="0" applyFont="0" applyFill="0" applyBorder="0" applyProtection="0">
      <alignment horizontal="right" vertical="center" indent="1"/>
    </xf>
    <xf numFmtId="164" fontId="6" fillId="0" borderId="0" applyFill="0" applyBorder="0" applyProtection="0">
      <alignment horizontal="right" vertical="center" indent="1"/>
    </xf>
    <xf numFmtId="9" fontId="2" fillId="0" borderId="0" applyFill="0" applyBorder="0" applyAlignment="0" applyProtection="0"/>
    <xf numFmtId="0" fontId="5" fillId="0" borderId="0">
      <alignment horizontal="left" vertical="top"/>
    </xf>
    <xf numFmtId="0" fontId="3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Alignment="0" applyProtection="0"/>
    <xf numFmtId="14" fontId="2" fillId="0" borderId="0" applyFont="0" applyFill="0" applyBorder="0" applyProtection="0">
      <alignment horizontal="center" vertical="center"/>
    </xf>
    <xf numFmtId="0" fontId="2" fillId="2" borderId="1">
      <alignment vertical="center" wrapText="1"/>
    </xf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14" fontId="0" fillId="0" borderId="0" xfId="10" applyFont="1">
      <alignment horizontal="center" vertical="center"/>
    </xf>
    <xf numFmtId="0" fontId="3" fillId="0" borderId="0" xfId="8">
      <alignment horizontal="left" vertical="center" indent="1"/>
    </xf>
    <xf numFmtId="0" fontId="3" fillId="0" borderId="0" xfId="8" applyBorder="1">
      <alignment horizontal="left" vertical="center" indent="1"/>
    </xf>
    <xf numFmtId="1" fontId="0" fillId="0" borderId="0" xfId="2" applyFont="1" applyAlignment="1">
      <alignment horizontal="left" vertical="center" indent="1"/>
    </xf>
    <xf numFmtId="1" fontId="0" fillId="0" borderId="0" xfId="2" applyFont="1" applyBorder="1" applyAlignment="1">
      <alignment horizontal="left" vertical="center" indent="1"/>
    </xf>
    <xf numFmtId="165" fontId="0" fillId="0" borderId="0" xfId="4" applyFont="1">
      <alignment horizontal="righ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0" fillId="0" borderId="0" xfId="0" applyFill="1">
      <alignment horizontal="left" vertical="center" wrapText="1" indent="1"/>
    </xf>
    <xf numFmtId="165" fontId="9" fillId="0" borderId="0" xfId="0" applyNumberFormat="1" applyFont="1" applyAlignment="1">
      <alignment horizontal="right" vertical="center" indent="1"/>
    </xf>
    <xf numFmtId="166" fontId="8" fillId="0" borderId="0" xfId="0" applyNumberFormat="1" applyFont="1" applyBorder="1" applyAlignment="1">
      <alignment horizontal="right" vertical="center" indent="1"/>
    </xf>
    <xf numFmtId="0" fontId="0" fillId="2" borderId="1" xfId="11" applyFont="1">
      <alignment vertical="center" wrapText="1"/>
    </xf>
    <xf numFmtId="0" fontId="2" fillId="2" borderId="1" xfId="11">
      <alignment vertical="center" wrapText="1"/>
    </xf>
    <xf numFmtId="0" fontId="4" fillId="0" borderId="0" xfId="1">
      <alignment horizontal="left" vertical="top"/>
    </xf>
    <xf numFmtId="0" fontId="4" fillId="0" borderId="2" xfId="1" applyBorder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e" xfId="10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</cellStyles>
  <dxfs count="30"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orbe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€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numFmt numFmtId="165" formatCode="#,##0.00\ &quot;€&quot;;;"/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Style de dépense" defaultPivotStyle="PivotStyleLight16">
    <tableStyle name="Style de dépense" pivot="0" count="4">
      <tableStyleElement type="wholeTable" dxfId="29"/>
      <tableStyleElement type="headerRow" dxfId="28"/>
      <tableStyleElement type="total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id="2" name="RécapitulatifDépenses" displayName="RécapitulatifDépenses" ref="B2:K18" totalsRowCount="1" headerRowCellStyle="Normal">
  <autoFilter ref="B2:K17"/>
  <tableColumns count="10">
    <tableColumn id="1" name="Date" totalsRowDxfId="25" dataCellStyle="Date">
      <calculatedColumnFormula>IFERROR(INDEX(Registre[],ROW(A1),1),"")</calculatedColumnFormula>
    </tableColumn>
    <tableColumn id="9" name="Assurance automobile" totalsRowFunction="sum" dataDxfId="24" totalsRowDxfId="23">
      <calculatedColumnFormula>IFERROR(INDIRECT("Registre[@Montant]")*(INDIRECT("Registre[@Catégorie]")=NomCatégorie),"")</calculatedColumnFormula>
    </tableColumn>
    <tableColumn id="10" name="Fournitures de bureau" totalsRowFunction="sum" dataDxfId="22" totalsRowDxfId="21">
      <calculatedColumnFormula>IFERROR(INDIRECT("Registre[@Montant]")*(INDIRECT("Registre[@Catégorie]")=NomCatégorie),"")</calculatedColumnFormula>
    </tableColumn>
    <tableColumn id="11" name="Électricité" totalsRowFunction="sum" dataDxfId="20" totalsRowDxfId="19">
      <calculatedColumnFormula>IFERROR(INDIRECT("Registre[@Montant]")*(INDIRECT("Registre[@Catégorie]")=NomCatégorie),"")</calculatedColumnFormula>
    </tableColumn>
    <tableColumn id="12" name="Prêt immobilier" totalsRowFunction="sum" dataDxfId="18" totalsRowDxfId="17">
      <calculatedColumnFormula>IFERROR(INDIRECT("Registre[@Montant]")*(INDIRECT("Registre[@Catégorie]")=NomCatégorie),"")</calculatedColumnFormula>
    </tableColumn>
    <tableColumn id="13" name="Téléphone" totalsRowFunction="sum" dataDxfId="16" totalsRowDxfId="15">
      <calculatedColumnFormula>IFERROR(INDIRECT("Registre[@Montant]")*(INDIRECT("Registre[@Catégorie]")=NomCatégorie),"")</calculatedColumnFormula>
    </tableColumn>
    <tableColumn id="15" name="Vide 1" totalsRowFunction="sum" dataDxfId="14" totalsRowDxfId="13">
      <calculatedColumnFormula>IFERROR(INDIRECT("Registre[@Montant]")*(INDIRECT("Registre[@Catégorie]")=NomCatégorie),"")</calculatedColumnFormula>
    </tableColumn>
    <tableColumn id="16" name="Vide 2" totalsRowFunction="sum" dataDxfId="12" totalsRowDxfId="11">
      <calculatedColumnFormula>IFERROR(INDIRECT("Registre[@Montant]")*(INDIRECT("Registre[@Catégorie]")=NomCatégorie),"")</calculatedColumnFormula>
    </tableColumn>
    <tableColumn id="17" name="Vide 3" totalsRowFunction="sum" dataDxfId="10" totalsRowDxfId="9">
      <calculatedColumnFormula>IFERROR(INDIRECT("Registre[@Montant]")*(INDIRECT("Registre[@Catégorie]")=NomCatégorie),"")</calculatedColumnFormula>
    </tableColumn>
    <tableColumn id="18" name="Vide 4" totalsRowFunction="sum" dataDxfId="8" totalsRowDxfId="7">
      <calculatedColumnFormula>IFERROR(INDIRECT("Registre[@Montant]")*(INDIRECT("Registre[@Catégorie]")=NomCatégorie),"")</calculatedColumnFormula>
    </tableColumn>
  </tableColumns>
  <tableStyleInfo name="Style de dépense" showFirstColumn="0" showLastColumn="0" showRowStripes="1" showColumnStripes="0"/>
  <extLst>
    <ext xmlns:x14="http://schemas.microsoft.com/office/spreadsheetml/2009/9/main" uri="{504A1905-F514-4f6f-8877-14C23A59335A}">
      <x14:table altTextSummary="Modifiez les noms des catégories de ce tableau. Le montant de chaque catégorie est automatiquement mis à jour. Pour ajouter des catégories, copiez la dernière colonne du tableau et collez-la à droite de la colonne copiée."/>
    </ext>
  </extLst>
</table>
</file>

<file path=xl/tables/table21.xml><?xml version="1.0" encoding="utf-8"?>
<table xmlns="http://schemas.openxmlformats.org/spreadsheetml/2006/main" id="1" name="Registre" displayName="Registre" ref="B2:F18" totalsRowCount="1" dataDxfId="6" totalsRowDxfId="5" headerRowCellStyle="Normal">
  <autoFilter ref="B2:F17"/>
  <tableColumns count="5">
    <tableColumn id="1" name="Date" totalsRowLabel="Totaux" dataCellStyle="Date"/>
    <tableColumn id="2" name="Numéro" dataDxfId="4" totalsRowDxfId="3"/>
    <tableColumn id="3" name="Description" totalsRowDxfId="2" dataCellStyle="Normal"/>
    <tableColumn id="4" name="Catégorie" totalsRowDxfId="1"/>
    <tableColumn id="5" name="Montant" totalsRowFunction="sum" totalsRowDxfId="0"/>
  </tableColumns>
  <tableStyleInfo name="Style de dépense" showFirstColumn="0" showLastColumn="0" showRowStripes="1" showColumnStripes="0"/>
  <extLst>
    <ext xmlns:x14="http://schemas.microsoft.com/office/spreadsheetml/2009/9/main" uri="{504A1905-F514-4f6f-8877-14C23A59335A}">
      <x14:table altTextSummary="Entrez la date, le numéro, la description et le montant, puis sélectionnez une catégorie dans ce tableau."/>
    </ext>
  </extLst>
</table>
</file>

<file path=xl/theme/theme1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25" defaultRowHeight="30" customHeight="1" x14ac:dyDescent="0.25"/>
  <cols>
    <col min="1" max="1" width="2.625" customWidth="1"/>
    <col min="12" max="12" width="2.625" customWidth="1"/>
  </cols>
  <sheetData>
    <row r="1" spans="2:12" ht="52.5" customHeight="1" x14ac:dyDescent="0.25">
      <c r="B1" s="16" t="s">
        <v>0</v>
      </c>
      <c r="C1" s="16"/>
      <c r="D1" s="17"/>
      <c r="E1" s="14" t="s">
        <v>4</v>
      </c>
      <c r="F1" s="15"/>
      <c r="G1" s="15"/>
      <c r="H1" s="15"/>
      <c r="I1" s="15"/>
      <c r="J1" s="15"/>
      <c r="K1" s="15"/>
    </row>
    <row r="2" spans="2:12" s="2" customFormat="1" ht="30" customHeight="1" x14ac:dyDescent="0.25">
      <c r="B2" s="11" t="s">
        <v>1</v>
      </c>
      <c r="C2" t="s">
        <v>2</v>
      </c>
      <c r="D2" t="s">
        <v>3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/>
    </row>
    <row r="3" spans="2:12" s="1" customFormat="1" ht="30" customHeight="1" x14ac:dyDescent="0.25">
      <c r="B3" s="3">
        <f ca="1">IFERROR(INDEX(Registre[],ROW(A1),1),"")</f>
        <v>43194</v>
      </c>
      <c r="C3" s="8">
        <f t="shared" ref="C3:K17" ca="1" si="0">IFERROR(INDIRECT("Registre[@Montant]")*(INDIRECT("Registre[@Catégorie]")=NomCatégorie),"")</f>
        <v>0</v>
      </c>
      <c r="D3" s="8">
        <f t="shared" ca="1" si="0"/>
        <v>0</v>
      </c>
      <c r="E3" s="8">
        <f t="shared" ca="1" si="0"/>
        <v>0</v>
      </c>
      <c r="F3" s="8">
        <f t="shared" ca="1" si="0"/>
        <v>1200</v>
      </c>
      <c r="G3" s="8">
        <f t="shared" ca="1" si="0"/>
        <v>0</v>
      </c>
      <c r="H3" s="8">
        <f t="shared" ca="1" si="0"/>
        <v>0</v>
      </c>
      <c r="I3" s="8">
        <f t="shared" ca="1" si="0"/>
        <v>0</v>
      </c>
      <c r="J3" s="8">
        <f t="shared" ca="1" si="0"/>
        <v>0</v>
      </c>
      <c r="K3" s="8">
        <f t="shared" ca="1" si="0"/>
        <v>0</v>
      </c>
      <c r="L3"/>
    </row>
    <row r="4" spans="2:12" s="1" customFormat="1" ht="30" customHeight="1" x14ac:dyDescent="0.25">
      <c r="B4" s="3">
        <f ca="1">IFERROR(INDEX(Registre[],ROW(A2),1),"")</f>
        <v>43199</v>
      </c>
      <c r="C4" s="8">
        <f t="shared" ca="1" si="0"/>
        <v>0</v>
      </c>
      <c r="D4" s="8">
        <f t="shared" ca="1" si="0"/>
        <v>0</v>
      </c>
      <c r="E4" s="8">
        <f t="shared" ca="1" si="0"/>
        <v>85</v>
      </c>
      <c r="F4" s="8">
        <f t="shared" ca="1" si="0"/>
        <v>0</v>
      </c>
      <c r="G4" s="8">
        <f t="shared" ca="1" si="0"/>
        <v>0</v>
      </c>
      <c r="H4" s="8">
        <f t="shared" ca="1" si="0"/>
        <v>0</v>
      </c>
      <c r="I4" s="8">
        <f t="shared" ca="1" si="0"/>
        <v>0</v>
      </c>
      <c r="J4" s="8">
        <f t="shared" ca="1" si="0"/>
        <v>0</v>
      </c>
      <c r="K4" s="8">
        <f t="shared" ca="1" si="0"/>
        <v>0</v>
      </c>
      <c r="L4"/>
    </row>
    <row r="5" spans="2:12" s="1" customFormat="1" ht="30" customHeight="1" x14ac:dyDescent="0.25">
      <c r="B5" s="3">
        <f ca="1">IFERROR(INDEX(Registre[],ROW(A3),1),"")</f>
        <v>43204</v>
      </c>
      <c r="C5" s="8">
        <f t="shared" ca="1" si="0"/>
        <v>100</v>
      </c>
      <c r="D5" s="8">
        <f t="shared" ca="1" si="0"/>
        <v>0</v>
      </c>
      <c r="E5" s="8">
        <f t="shared" ca="1" si="0"/>
        <v>0</v>
      </c>
      <c r="F5" s="8">
        <f t="shared" ca="1" si="0"/>
        <v>0</v>
      </c>
      <c r="G5" s="8">
        <f t="shared" ca="1" si="0"/>
        <v>0</v>
      </c>
      <c r="H5" s="8">
        <f t="shared" ca="1" si="0"/>
        <v>0</v>
      </c>
      <c r="I5" s="8">
        <f t="shared" ca="1" si="0"/>
        <v>0</v>
      </c>
      <c r="J5" s="8">
        <f t="shared" ca="1" si="0"/>
        <v>0</v>
      </c>
      <c r="K5" s="8">
        <f t="shared" ca="1" si="0"/>
        <v>0</v>
      </c>
      <c r="L5"/>
    </row>
    <row r="6" spans="2:12" s="1" customFormat="1" ht="30" customHeight="1" x14ac:dyDescent="0.25">
      <c r="B6" s="3">
        <f ca="1">IFERROR(INDEX(Registre[],ROW(A4),1),"")</f>
        <v>43209</v>
      </c>
      <c r="C6" s="8">
        <f t="shared" ca="1" si="0"/>
        <v>0</v>
      </c>
      <c r="D6" s="8">
        <f t="shared" ca="1" si="0"/>
        <v>0</v>
      </c>
      <c r="E6" s="8">
        <f t="shared" ca="1" si="0"/>
        <v>0</v>
      </c>
      <c r="F6" s="8">
        <f t="shared" ca="1" si="0"/>
        <v>1200</v>
      </c>
      <c r="G6" s="8">
        <f t="shared" ca="1" si="0"/>
        <v>0</v>
      </c>
      <c r="H6" s="8">
        <f t="shared" ca="1" si="0"/>
        <v>0</v>
      </c>
      <c r="I6" s="8">
        <f t="shared" ca="1" si="0"/>
        <v>0</v>
      </c>
      <c r="J6" s="8">
        <f t="shared" ca="1" si="0"/>
        <v>0</v>
      </c>
      <c r="K6" s="8">
        <f t="shared" ca="1" si="0"/>
        <v>0</v>
      </c>
      <c r="L6"/>
    </row>
    <row r="7" spans="2:12" s="1" customFormat="1" ht="30" customHeight="1" x14ac:dyDescent="0.25">
      <c r="B7" s="3">
        <f ca="1">IFERROR(INDEX(Registre[],ROW(A5),1),"")</f>
        <v>43214</v>
      </c>
      <c r="C7" s="8">
        <f t="shared" ca="1" si="0"/>
        <v>0</v>
      </c>
      <c r="D7" s="8">
        <f t="shared" ca="1" si="0"/>
        <v>0</v>
      </c>
      <c r="E7" s="8">
        <f t="shared" ca="1" si="0"/>
        <v>0</v>
      </c>
      <c r="F7" s="8">
        <f t="shared" ca="1" si="0"/>
        <v>99</v>
      </c>
      <c r="G7" s="8">
        <f t="shared" ca="1" si="0"/>
        <v>0</v>
      </c>
      <c r="H7" s="8">
        <f t="shared" ca="1" si="0"/>
        <v>0</v>
      </c>
      <c r="I7" s="8">
        <f t="shared" ca="1" si="0"/>
        <v>0</v>
      </c>
      <c r="J7" s="8">
        <f t="shared" ca="1" si="0"/>
        <v>0</v>
      </c>
      <c r="K7" s="8">
        <f t="shared" ca="1" si="0"/>
        <v>0</v>
      </c>
      <c r="L7"/>
    </row>
    <row r="8" spans="2:12" s="1" customFormat="1" ht="30" customHeight="1" x14ac:dyDescent="0.25">
      <c r="B8" s="3">
        <f ca="1">IFERROR(INDEX(Registre[],ROW(A6),1),"")</f>
        <v>43219</v>
      </c>
      <c r="C8" s="8">
        <f t="shared" ca="1" si="0"/>
        <v>0</v>
      </c>
      <c r="D8" s="8">
        <f t="shared" ca="1" si="0"/>
        <v>0</v>
      </c>
      <c r="E8" s="8">
        <f t="shared" ca="1" si="0"/>
        <v>0</v>
      </c>
      <c r="F8" s="8">
        <f t="shared" ca="1" si="0"/>
        <v>0</v>
      </c>
      <c r="G8" s="8">
        <f t="shared" ca="1" si="0"/>
        <v>68</v>
      </c>
      <c r="H8" s="8">
        <f t="shared" ca="1" si="0"/>
        <v>0</v>
      </c>
      <c r="I8" s="8">
        <f t="shared" ca="1" si="0"/>
        <v>0</v>
      </c>
      <c r="J8" s="8">
        <f t="shared" ca="1" si="0"/>
        <v>0</v>
      </c>
      <c r="K8" s="8">
        <f t="shared" ca="1" si="0"/>
        <v>0</v>
      </c>
      <c r="L8"/>
    </row>
    <row r="9" spans="2:12" s="1" customFormat="1" ht="30" customHeight="1" x14ac:dyDescent="0.25">
      <c r="B9" s="3">
        <f ca="1">IFERROR(INDEX(Registre[],ROW(A7),1),"")</f>
        <v>43224</v>
      </c>
      <c r="C9" s="8">
        <f t="shared" ca="1" si="0"/>
        <v>100</v>
      </c>
      <c r="D9" s="8">
        <f t="shared" ca="1" si="0"/>
        <v>0</v>
      </c>
      <c r="E9" s="8">
        <f t="shared" ca="1" si="0"/>
        <v>0</v>
      </c>
      <c r="F9" s="8">
        <f t="shared" ca="1" si="0"/>
        <v>0</v>
      </c>
      <c r="G9" s="8">
        <f t="shared" ca="1" si="0"/>
        <v>0</v>
      </c>
      <c r="H9" s="8">
        <f t="shared" ca="1" si="0"/>
        <v>0</v>
      </c>
      <c r="I9" s="8">
        <f t="shared" ca="1" si="0"/>
        <v>0</v>
      </c>
      <c r="J9" s="8">
        <f t="shared" ca="1" si="0"/>
        <v>0</v>
      </c>
      <c r="K9" s="8">
        <f t="shared" ca="1" si="0"/>
        <v>0</v>
      </c>
      <c r="L9"/>
    </row>
    <row r="10" spans="2:12" s="1" customFormat="1" ht="30" customHeight="1" x14ac:dyDescent="0.25">
      <c r="B10" s="3">
        <f ca="1">IFERROR(INDEX(Registre[],ROW(A8),1),"")</f>
        <v>43229</v>
      </c>
      <c r="C10" s="8">
        <f t="shared" ca="1" si="0"/>
        <v>0</v>
      </c>
      <c r="D10" s="8">
        <f t="shared" ca="1" si="0"/>
        <v>345</v>
      </c>
      <c r="E10" s="8">
        <f t="shared" ca="1" si="0"/>
        <v>0</v>
      </c>
      <c r="F10" s="8">
        <f t="shared" ca="1" si="0"/>
        <v>0</v>
      </c>
      <c r="G10" s="8">
        <f t="shared" ca="1" si="0"/>
        <v>0</v>
      </c>
      <c r="H10" s="8">
        <f t="shared" ca="1" si="0"/>
        <v>0</v>
      </c>
      <c r="I10" s="8">
        <f t="shared" ca="1" si="0"/>
        <v>0</v>
      </c>
      <c r="J10" s="8">
        <f t="shared" ca="1" si="0"/>
        <v>0</v>
      </c>
      <c r="K10" s="8">
        <f t="shared" ca="1" si="0"/>
        <v>0</v>
      </c>
      <c r="L10"/>
    </row>
    <row r="11" spans="2:12" s="1" customFormat="1" ht="30" customHeight="1" x14ac:dyDescent="0.25">
      <c r="B11" s="3">
        <f ca="1">IFERROR(INDEX(Registre[],ROW(A9),1),"")</f>
        <v>43234</v>
      </c>
      <c r="C11" s="8">
        <f t="shared" ca="1" si="0"/>
        <v>0</v>
      </c>
      <c r="D11" s="8">
        <f t="shared" ca="1" si="0"/>
        <v>0</v>
      </c>
      <c r="E11" s="8">
        <f t="shared" ca="1" si="0"/>
        <v>0</v>
      </c>
      <c r="F11" s="8">
        <f t="shared" ca="1" si="0"/>
        <v>1200</v>
      </c>
      <c r="G11" s="8">
        <f t="shared" ca="1" si="0"/>
        <v>0</v>
      </c>
      <c r="H11" s="8">
        <f t="shared" ca="1" si="0"/>
        <v>0</v>
      </c>
      <c r="I11" s="8">
        <f t="shared" ca="1" si="0"/>
        <v>0</v>
      </c>
      <c r="J11" s="8">
        <f t="shared" ca="1" si="0"/>
        <v>0</v>
      </c>
      <c r="K11" s="8">
        <f t="shared" ca="1" si="0"/>
        <v>0</v>
      </c>
      <c r="L11"/>
    </row>
    <row r="12" spans="2:12" s="1" customFormat="1" ht="30" customHeight="1" x14ac:dyDescent="0.25">
      <c r="B12" s="3">
        <f ca="1">IFERROR(INDEX(Registre[],ROW(A10),1),"")</f>
        <v>43239</v>
      </c>
      <c r="C12" s="8">
        <f t="shared" ca="1" si="0"/>
        <v>0</v>
      </c>
      <c r="D12" s="8">
        <f t="shared" ca="1" si="0"/>
        <v>0</v>
      </c>
      <c r="E12" s="8">
        <f t="shared" ca="1" si="0"/>
        <v>74</v>
      </c>
      <c r="F12" s="8">
        <f t="shared" ca="1" si="0"/>
        <v>0</v>
      </c>
      <c r="G12" s="8">
        <f t="shared" ca="1" si="0"/>
        <v>0</v>
      </c>
      <c r="H12" s="8">
        <f t="shared" ca="1" si="0"/>
        <v>0</v>
      </c>
      <c r="I12" s="8">
        <f t="shared" ca="1" si="0"/>
        <v>0</v>
      </c>
      <c r="J12" s="8">
        <f t="shared" ca="1" si="0"/>
        <v>0</v>
      </c>
      <c r="K12" s="8">
        <f t="shared" ca="1" si="0"/>
        <v>0</v>
      </c>
      <c r="L12"/>
    </row>
    <row r="13" spans="2:12" s="1" customFormat="1" ht="30" customHeight="1" x14ac:dyDescent="0.25">
      <c r="B13" s="3">
        <f ca="1">IFERROR(INDEX(Registre[],ROW(A11),1),"")</f>
        <v>43244</v>
      </c>
      <c r="C13" s="8">
        <f t="shared" ca="1" si="0"/>
        <v>0</v>
      </c>
      <c r="D13" s="8">
        <f t="shared" ca="1" si="0"/>
        <v>0</v>
      </c>
      <c r="E13" s="8">
        <f t="shared" ca="1" si="0"/>
        <v>0</v>
      </c>
      <c r="F13" s="8">
        <f t="shared" ca="1" si="0"/>
        <v>0</v>
      </c>
      <c r="G13" s="8">
        <f t="shared" ca="1" si="0"/>
        <v>123</v>
      </c>
      <c r="H13" s="8">
        <f t="shared" ca="1" si="0"/>
        <v>0</v>
      </c>
      <c r="I13" s="8">
        <f t="shared" ca="1" si="0"/>
        <v>0</v>
      </c>
      <c r="J13" s="8">
        <f t="shared" ca="1" si="0"/>
        <v>0</v>
      </c>
      <c r="K13" s="8">
        <f t="shared" ca="1" si="0"/>
        <v>0</v>
      </c>
      <c r="L13"/>
    </row>
    <row r="14" spans="2:12" s="1" customFormat="1" ht="30" customHeight="1" x14ac:dyDescent="0.25">
      <c r="B14" s="3">
        <f ca="1">IFERROR(INDEX(Registre[],ROW(A12),1),"")</f>
        <v>43249</v>
      </c>
      <c r="C14" s="8">
        <f t="shared" ca="1" si="0"/>
        <v>0</v>
      </c>
      <c r="D14" s="8">
        <f t="shared" ca="1" si="0"/>
        <v>99</v>
      </c>
      <c r="E14" s="8">
        <f t="shared" ca="1" si="0"/>
        <v>0</v>
      </c>
      <c r="F14" s="8">
        <f t="shared" ca="1" si="0"/>
        <v>0</v>
      </c>
      <c r="G14" s="8">
        <f t="shared" ca="1" si="0"/>
        <v>0</v>
      </c>
      <c r="H14" s="8">
        <f t="shared" ca="1" si="0"/>
        <v>0</v>
      </c>
      <c r="I14" s="8">
        <f t="shared" ca="1" si="0"/>
        <v>0</v>
      </c>
      <c r="J14" s="8">
        <f t="shared" ca="1" si="0"/>
        <v>0</v>
      </c>
      <c r="K14" s="8">
        <f t="shared" ca="1" si="0"/>
        <v>0</v>
      </c>
      <c r="L14"/>
    </row>
    <row r="15" spans="2:12" s="1" customFormat="1" ht="30" customHeight="1" x14ac:dyDescent="0.25">
      <c r="B15" s="3">
        <f ca="1">IFERROR(INDEX(Registre[],ROW(A13),1),"")</f>
        <v>43254</v>
      </c>
      <c r="C15" s="8">
        <f t="shared" ca="1" si="0"/>
        <v>100</v>
      </c>
      <c r="D15" s="8">
        <f t="shared" ca="1" si="0"/>
        <v>0</v>
      </c>
      <c r="E15" s="8">
        <f t="shared" ca="1" si="0"/>
        <v>0</v>
      </c>
      <c r="F15" s="8">
        <f t="shared" ca="1" si="0"/>
        <v>0</v>
      </c>
      <c r="G15" s="8">
        <f t="shared" ca="1" si="0"/>
        <v>0</v>
      </c>
      <c r="H15" s="8">
        <f t="shared" ca="1" si="0"/>
        <v>0</v>
      </c>
      <c r="I15" s="8">
        <f t="shared" ca="1" si="0"/>
        <v>0</v>
      </c>
      <c r="J15" s="8">
        <f t="shared" ca="1" si="0"/>
        <v>0</v>
      </c>
      <c r="K15" s="8">
        <f t="shared" ca="1" si="0"/>
        <v>0</v>
      </c>
      <c r="L15"/>
    </row>
    <row r="16" spans="2:12" s="1" customFormat="1" ht="30" customHeight="1" x14ac:dyDescent="0.25">
      <c r="B16" s="3">
        <f ca="1">IFERROR(INDEX(Registre[],ROW(A14),1),"")</f>
        <v>43259</v>
      </c>
      <c r="C16" s="8">
        <f t="shared" ca="1" si="0"/>
        <v>0</v>
      </c>
      <c r="D16" s="8">
        <f t="shared" ca="1" si="0"/>
        <v>0</v>
      </c>
      <c r="E16" s="8">
        <f t="shared" ca="1" si="0"/>
        <v>0</v>
      </c>
      <c r="F16" s="8">
        <f t="shared" ca="1" si="0"/>
        <v>1200</v>
      </c>
      <c r="G16" s="8">
        <f t="shared" ca="1" si="0"/>
        <v>0</v>
      </c>
      <c r="H16" s="8">
        <f t="shared" ca="1" si="0"/>
        <v>0</v>
      </c>
      <c r="I16" s="8">
        <f t="shared" ca="1" si="0"/>
        <v>0</v>
      </c>
      <c r="J16" s="8">
        <f t="shared" ca="1" si="0"/>
        <v>0</v>
      </c>
      <c r="K16" s="8">
        <f t="shared" ca="1" si="0"/>
        <v>0</v>
      </c>
      <c r="L16"/>
    </row>
    <row r="17" spans="2:12" s="1" customFormat="1" ht="30" customHeight="1" x14ac:dyDescent="0.25">
      <c r="B17" s="3">
        <f ca="1">IFERROR(INDEX(Registre[],ROW(A15),1),"")</f>
        <v>43264</v>
      </c>
      <c r="C17" s="8">
        <f t="shared" ca="1" si="0"/>
        <v>0</v>
      </c>
      <c r="D17" s="8">
        <f t="shared" ca="1" si="0"/>
        <v>128</v>
      </c>
      <c r="E17" s="8">
        <f t="shared" ca="1" si="0"/>
        <v>0</v>
      </c>
      <c r="F17" s="8">
        <f t="shared" ca="1" si="0"/>
        <v>0</v>
      </c>
      <c r="G17" s="8">
        <f t="shared" ca="1" si="0"/>
        <v>0</v>
      </c>
      <c r="H17" s="8">
        <f t="shared" ca="1" si="0"/>
        <v>0</v>
      </c>
      <c r="I17" s="8">
        <f t="shared" ca="1" si="0"/>
        <v>0</v>
      </c>
      <c r="J17" s="8">
        <f t="shared" ca="1" si="0"/>
        <v>0</v>
      </c>
      <c r="K17" s="8">
        <f t="shared" ca="1" si="0"/>
        <v>0</v>
      </c>
      <c r="L17"/>
    </row>
    <row r="18" spans="2:12" ht="30" customHeight="1" x14ac:dyDescent="0.25">
      <c r="B18" s="12"/>
      <c r="C18" s="12">
        <f ca="1">SUBTOTAL(109,RécapitulatifDépenses[Assurance automobile])</f>
        <v>300</v>
      </c>
      <c r="D18" s="12">
        <f ca="1">SUBTOTAL(109,RécapitulatifDépenses[Fournitures de bureau])</f>
        <v>572</v>
      </c>
      <c r="E18" s="12">
        <f ca="1">SUBTOTAL(109,RécapitulatifDépenses[Électricité])</f>
        <v>159</v>
      </c>
      <c r="F18" s="12">
        <f ca="1">SUBTOTAL(109,RécapitulatifDépenses[Prêt immobilier])</f>
        <v>4899</v>
      </c>
      <c r="G18" s="12">
        <f ca="1">SUBTOTAL(109,RécapitulatifDépenses[Téléphone])</f>
        <v>191</v>
      </c>
      <c r="H18" s="12">
        <f ca="1">SUBTOTAL(109,RécapitulatifDépenses[Vide 1])</f>
        <v>0</v>
      </c>
      <c r="I18" s="12">
        <f ca="1">SUBTOTAL(109,RécapitulatifDépenses[Vide 2])</f>
        <v>0</v>
      </c>
      <c r="J18" s="12">
        <f ca="1">SUBTOTAL(109,RécapitulatifDépenses[Vide 3])</f>
        <v>0</v>
      </c>
      <c r="K18" s="12">
        <f ca="1">SUBTOTAL(109,RécapitulatifDépenses[Vide 4])</f>
        <v>0</v>
      </c>
    </row>
  </sheetData>
  <dataConsolidate/>
  <mergeCells count="2">
    <mergeCell ref="E1:K1"/>
    <mergeCell ref="B1:D1"/>
  </mergeCells>
  <dataValidations count="5">
    <dataValidation allowBlank="1" showInputMessage="1" showErrorMessage="1" prompt="Créez un Journal des dépenses dans ce classeur. Modifiez les catégories du tableau Récapitulatif dans cette feuille de calcul. Les instructions se trouvent dans la cellule E1." sqref="A1"/>
    <dataValidation allowBlank="1" showInputMessage="1" showErrorMessage="1" prompt="Personnalisez les catégories de cette ligne pour mettre à jour les catégories de la feuille de calcul Journal des dépenses. Les montants de la colonne sont automatiquement mis à jour." sqref="C2"/>
    <dataValidation allowBlank="1" showInputMessage="1" showErrorMessage="1" prompt="Le montant de cette catégorie est automatiquement mis à jour dans cette colonne sous ce titre." sqref="D2:K2"/>
    <dataValidation allowBlank="1" showInputMessage="1" showErrorMessage="1" prompt="Le titre de cette feuille de calcul figure dans cette cellule. Le montant des dépenses de chaque catégorie est automatiquement mis à jour dans le tableau ci-dessous." sqref="B1:D1"/>
    <dataValidation allowBlank="1" showInputMessage="1" showErrorMessage="1" prompt="Les dates sont automatiquement mises à jour à partir de la feuille de calcul Journal des dépenses. Personnalisez les catégories dans les cellules de droite. Utilisez les filtres des titres pour trouver des entrées spécifiques." sqref="B2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25" defaultRowHeight="30" customHeight="1" x14ac:dyDescent="0.25"/>
  <cols>
    <col min="1" max="1" width="2.625" customWidth="1"/>
    <col min="2" max="2" width="14.375" customWidth="1"/>
    <col min="3" max="3" width="11.75" customWidth="1"/>
    <col min="4" max="4" width="26.5" customWidth="1"/>
    <col min="5" max="5" width="21.375" customWidth="1"/>
    <col min="7" max="7" width="2.625" customWidth="1"/>
  </cols>
  <sheetData>
    <row r="1" spans="2:6" ht="52.5" customHeight="1" x14ac:dyDescent="0.25">
      <c r="B1" s="16" t="s">
        <v>12</v>
      </c>
      <c r="C1" s="16"/>
      <c r="D1" s="16"/>
    </row>
    <row r="2" spans="2:6" s="2" customFormat="1" ht="30" customHeight="1" x14ac:dyDescent="0.25">
      <c r="B2" t="s">
        <v>1</v>
      </c>
      <c r="C2" t="s">
        <v>14</v>
      </c>
      <c r="D2" t="s">
        <v>16</v>
      </c>
      <c r="E2" t="s">
        <v>21</v>
      </c>
      <c r="F2" t="s">
        <v>22</v>
      </c>
    </row>
    <row r="3" spans="2:6" s="1" customFormat="1" ht="30" customHeight="1" x14ac:dyDescent="0.25">
      <c r="B3" s="3">
        <f ca="1">TODAY()-70</f>
        <v>43194</v>
      </c>
      <c r="C3" s="6" t="s">
        <v>15</v>
      </c>
      <c r="D3" t="s">
        <v>17</v>
      </c>
      <c r="E3" s="4" t="s">
        <v>6</v>
      </c>
      <c r="F3" s="8">
        <v>1200</v>
      </c>
    </row>
    <row r="4" spans="2:6" s="1" customFormat="1" ht="30" customHeight="1" x14ac:dyDescent="0.25">
      <c r="B4" s="3">
        <f ca="1">TODAY()-65</f>
        <v>43199</v>
      </c>
      <c r="C4" s="6">
        <v>101</v>
      </c>
      <c r="D4" t="s">
        <v>5</v>
      </c>
      <c r="E4" s="4" t="s">
        <v>5</v>
      </c>
      <c r="F4" s="8">
        <v>85</v>
      </c>
    </row>
    <row r="5" spans="2:6" s="1" customFormat="1" ht="30" customHeight="1" x14ac:dyDescent="0.25">
      <c r="B5" s="3">
        <f ca="1">TODAY()-60</f>
        <v>43204</v>
      </c>
      <c r="C5" s="6">
        <v>102</v>
      </c>
      <c r="D5" t="s">
        <v>18</v>
      </c>
      <c r="E5" s="4" t="s">
        <v>2</v>
      </c>
      <c r="F5" s="8">
        <v>100</v>
      </c>
    </row>
    <row r="6" spans="2:6" s="1" customFormat="1" ht="30" customHeight="1" x14ac:dyDescent="0.25">
      <c r="B6" s="3">
        <f ca="1">TODAY()-55</f>
        <v>43209</v>
      </c>
      <c r="C6" s="6">
        <v>103</v>
      </c>
      <c r="D6" t="s">
        <v>17</v>
      </c>
      <c r="E6" s="4" t="s">
        <v>6</v>
      </c>
      <c r="F6" s="8">
        <v>1200</v>
      </c>
    </row>
    <row r="7" spans="2:6" s="1" customFormat="1" ht="30" customHeight="1" x14ac:dyDescent="0.25">
      <c r="B7" s="3">
        <f ca="1">TODAY()-50</f>
        <v>43214</v>
      </c>
      <c r="C7" s="6">
        <v>104</v>
      </c>
      <c r="D7" t="s">
        <v>5</v>
      </c>
      <c r="E7" s="4" t="s">
        <v>6</v>
      </c>
      <c r="F7" s="8">
        <v>99</v>
      </c>
    </row>
    <row r="8" spans="2:6" s="1" customFormat="1" ht="30" customHeight="1" x14ac:dyDescent="0.25">
      <c r="B8" s="3">
        <f ca="1">TODAY()-45</f>
        <v>43219</v>
      </c>
      <c r="C8" s="6">
        <v>105</v>
      </c>
      <c r="D8" t="s">
        <v>19</v>
      </c>
      <c r="E8" s="4" t="s">
        <v>7</v>
      </c>
      <c r="F8" s="8">
        <v>68</v>
      </c>
    </row>
    <row r="9" spans="2:6" s="1" customFormat="1" ht="30" customHeight="1" x14ac:dyDescent="0.25">
      <c r="B9" s="3">
        <f ca="1">TODAY()-40</f>
        <v>43224</v>
      </c>
      <c r="C9" s="6">
        <v>106</v>
      </c>
      <c r="D9" t="s">
        <v>18</v>
      </c>
      <c r="E9" s="4" t="s">
        <v>2</v>
      </c>
      <c r="F9" s="8">
        <v>100</v>
      </c>
    </row>
    <row r="10" spans="2:6" s="1" customFormat="1" ht="30" customHeight="1" x14ac:dyDescent="0.25">
      <c r="B10" s="3">
        <f ca="1">TODAY()-35</f>
        <v>43229</v>
      </c>
      <c r="C10" s="6">
        <v>107</v>
      </c>
      <c r="D10" t="s">
        <v>20</v>
      </c>
      <c r="E10" s="4" t="s">
        <v>3</v>
      </c>
      <c r="F10" s="8">
        <v>345</v>
      </c>
    </row>
    <row r="11" spans="2:6" s="1" customFormat="1" ht="30" customHeight="1" x14ac:dyDescent="0.25">
      <c r="B11" s="3">
        <f ca="1">TODAY()-30</f>
        <v>43234</v>
      </c>
      <c r="C11" s="6">
        <v>110</v>
      </c>
      <c r="D11" t="s">
        <v>17</v>
      </c>
      <c r="E11" s="4" t="s">
        <v>6</v>
      </c>
      <c r="F11" s="8">
        <v>1200</v>
      </c>
    </row>
    <row r="12" spans="2:6" s="1" customFormat="1" ht="30" customHeight="1" x14ac:dyDescent="0.25">
      <c r="B12" s="3">
        <f ca="1">TODAY()-25</f>
        <v>43239</v>
      </c>
      <c r="C12" s="7">
        <v>111</v>
      </c>
      <c r="D12" t="s">
        <v>5</v>
      </c>
      <c r="E12" s="5" t="s">
        <v>5</v>
      </c>
      <c r="F12" s="8">
        <v>74</v>
      </c>
    </row>
    <row r="13" spans="2:6" s="1" customFormat="1" ht="30" customHeight="1" x14ac:dyDescent="0.25">
      <c r="B13" s="3">
        <f ca="1">TODAY()-20</f>
        <v>43244</v>
      </c>
      <c r="C13" s="6">
        <v>108</v>
      </c>
      <c r="D13" t="s">
        <v>19</v>
      </c>
      <c r="E13" s="4" t="s">
        <v>7</v>
      </c>
      <c r="F13" s="8">
        <v>123</v>
      </c>
    </row>
    <row r="14" spans="2:6" s="1" customFormat="1" ht="30" customHeight="1" x14ac:dyDescent="0.25">
      <c r="B14" s="3">
        <f ca="1">TODAY()-15</f>
        <v>43249</v>
      </c>
      <c r="C14" s="7">
        <v>109</v>
      </c>
      <c r="D14" t="s">
        <v>20</v>
      </c>
      <c r="E14" s="5" t="s">
        <v>3</v>
      </c>
      <c r="F14" s="8">
        <v>99</v>
      </c>
    </row>
    <row r="15" spans="2:6" s="1" customFormat="1" ht="30" customHeight="1" x14ac:dyDescent="0.25">
      <c r="B15" s="3">
        <f ca="1">TODAY()-10</f>
        <v>43254</v>
      </c>
      <c r="C15" s="7">
        <v>112</v>
      </c>
      <c r="D15" t="s">
        <v>18</v>
      </c>
      <c r="E15" s="5" t="s">
        <v>2</v>
      </c>
      <c r="F15" s="8">
        <v>100</v>
      </c>
    </row>
    <row r="16" spans="2:6" s="1" customFormat="1" ht="30" customHeight="1" x14ac:dyDescent="0.25">
      <c r="B16" s="3">
        <f ca="1">TODAY()-5</f>
        <v>43259</v>
      </c>
      <c r="C16" s="7">
        <v>113</v>
      </c>
      <c r="D16" t="s">
        <v>17</v>
      </c>
      <c r="E16" s="5" t="s">
        <v>6</v>
      </c>
      <c r="F16" s="8">
        <v>1200</v>
      </c>
    </row>
    <row r="17" spans="2:6" s="1" customFormat="1" ht="30" customHeight="1" x14ac:dyDescent="0.25">
      <c r="B17" s="3">
        <f ca="1">TODAY()</f>
        <v>43264</v>
      </c>
      <c r="C17" s="7">
        <v>114</v>
      </c>
      <c r="D17" t="s">
        <v>20</v>
      </c>
      <c r="E17" s="5" t="s">
        <v>3</v>
      </c>
      <c r="F17" s="8">
        <v>128</v>
      </c>
    </row>
    <row r="18" spans="2:6" ht="30" customHeight="1" x14ac:dyDescent="0.25">
      <c r="B18" s="10" t="s">
        <v>13</v>
      </c>
      <c r="C18" s="9"/>
      <c r="D18" s="9"/>
      <c r="E18" s="9"/>
      <c r="F18" s="13">
        <f>SUBTOTAL(109,Registre[Montant])</f>
        <v>6121</v>
      </c>
    </row>
  </sheetData>
  <dataConsolidate/>
  <mergeCells count="1">
    <mergeCell ref="B1:D1"/>
  </mergeCells>
  <dataValidations count="8">
    <dataValidation allowBlank="1" showInputMessage="1" showErrorMessage="1" prompt="Créez un Journal des dépenses dans cette feuille de calcul. Entrez les détails relatifs aux dépenses dans le tableau Registre." sqref="A1"/>
    <dataValidation allowBlank="1" showInputMessage="1" showErrorMessage="1" prompt="Entrez la date dans cette colonne sous ce titre. Utilisez les filtres des titres pour trouver des entrées spécifiques." sqref="B2"/>
    <dataValidation allowBlank="1" showInputMessage="1" showErrorMessage="1" prompt="Entrez le numéro dans cette colonne sous ce titre." sqref="C2"/>
    <dataValidation allowBlank="1" showInputMessage="1" showErrorMessage="1" prompt="Entrez la description dans cette colonne sous ce titre." sqref="D2"/>
    <dataValidation allowBlank="1" showInputMessage="1" showErrorMessage="1" prompt="Sélectionnez une catégorie dans cette colonne sous ce titre. Appuyez sur ALT+FLÈCHE BAS pour accéder aux options, puis sur FLÈCHE BAS et ENTRÉE pour opérer une sélection." sqref="E2"/>
    <dataValidation allowBlank="1" showInputMessage="1" showErrorMessage="1" prompt="Entrez le montant dans cette colonne sous ce titre." sqref="F2"/>
    <dataValidation allowBlank="1" showInputMessage="1" showErrorMessage="1" prompt="Le titre de cette feuille de calcul figure dans cette cellule." sqref="B1:D1"/>
    <dataValidation type="list" errorStyle="warning" allowBlank="1" showInputMessage="1" showErrorMessage="1" error="Sélectionnez une catégorie dans la liste. Sélectionnez ANNULER, appuyez sur ALT+FLÈCHE BAS pour accéder aux options, puis appuyez sur FLÈCHE BAS et ENTRÉE pour opérer une sélection." sqref="E3:E17">
      <formula1>Catégories</formula1>
    </dataValidation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TM03934534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Récapitulatif des dépenses</vt:lpstr>
      <vt:lpstr>Journal des dépenses</vt:lpstr>
      <vt:lpstr>'Récapitulatif des dépenses'!NomCatégorie</vt:lpstr>
      <vt:lpstr>'Journal des dépenses'!Print_Titles</vt:lpstr>
      <vt:lpstr>'Récapitulatif des dépenses'!Print_Titles</vt:lpstr>
      <vt:lpstr>Titre1</vt:lpstr>
      <vt:lpstr>Titre2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2018-06-13T07:39:23Z</dcterms:created>
  <dcterms:modified xsi:type="dcterms:W3CDTF">2018-06-13T07:39:23Z</dcterms:modified>
</cp:coreProperties>
</file>