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E\template\2018_016_WordTech_Accessible_Templates_WAC_B5\04_PreDTP_Done\fr-FR\"/>
    </mc:Choice>
  </mc:AlternateContent>
  <bookViews>
    <workbookView xWindow="0" yWindow="0" windowWidth="28800" windowHeight="12000"/>
  </bookViews>
  <sheets>
    <sheet name="Compte de résultat" sheetId="1" r:id="rId1"/>
    <sheet name="Chiffre d’affaires" sheetId="3" r:id="rId2"/>
    <sheet name="Charges d’exploitation" sheetId="2" r:id="rId3"/>
  </sheets>
  <externalReferences>
    <externalReference r:id="rId4"/>
  </externalReferences>
  <definedNames>
    <definedName name="_xlnm.Print_Titles" localSheetId="2">'Charges d’exploitation'!$3:$3</definedName>
    <definedName name="_xlnm.Print_Titles" localSheetId="1">Chiffre [1]d’affaires!$3:$3</definedName>
    <definedName name="_xlnm.Print_Titles" localSheetId="0">'Compte de résultat'!$4:$4</definedName>
    <definedName name="RevenuNet">'Compte de résultat'!$O$9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1" l="1"/>
  <c r="N5" i="1"/>
  <c r="M5" i="1"/>
  <c r="L5" i="1"/>
  <c r="K5" i="1"/>
  <c r="J5" i="1"/>
  <c r="I5" i="1"/>
  <c r="H5" i="1"/>
  <c r="G5" i="1"/>
  <c r="F5" i="1"/>
  <c r="E5" i="1"/>
  <c r="D5" i="1"/>
  <c r="C5" i="1"/>
  <c r="N10" i="3" l="1"/>
  <c r="M10" i="3"/>
  <c r="L10" i="3"/>
  <c r="K10" i="3"/>
  <c r="J10" i="3"/>
  <c r="I10" i="3"/>
  <c r="H10" i="3"/>
  <c r="G10" i="3"/>
  <c r="F10" i="3"/>
  <c r="E10" i="3"/>
  <c r="D10" i="3"/>
  <c r="C10" i="3"/>
  <c r="C2" i="3"/>
  <c r="C2" i="2"/>
  <c r="B1" i="2"/>
  <c r="B1" i="3"/>
  <c r="N17" i="2" l="1"/>
  <c r="M17" i="2"/>
  <c r="L17" i="2"/>
  <c r="K17" i="2"/>
  <c r="J17" i="2"/>
  <c r="I17" i="2"/>
  <c r="H17" i="2"/>
  <c r="G17" i="2"/>
  <c r="F17" i="2"/>
  <c r="E17" i="2"/>
  <c r="D17" i="2"/>
  <c r="N12" i="3"/>
  <c r="M12" i="3"/>
  <c r="M7" i="1" s="1"/>
  <c r="L12" i="3"/>
  <c r="K12" i="3"/>
  <c r="J12" i="3"/>
  <c r="I12" i="3"/>
  <c r="I7" i="1" s="1"/>
  <c r="H12" i="3"/>
  <c r="G12" i="3"/>
  <c r="F12" i="3"/>
  <c r="E12" i="3"/>
  <c r="E7" i="1" s="1"/>
  <c r="D12" i="3"/>
  <c r="C12" i="3"/>
  <c r="O11" i="3"/>
  <c r="O9" i="3"/>
  <c r="O8" i="3"/>
  <c r="O7" i="3"/>
  <c r="O6" i="3"/>
  <c r="O5" i="3"/>
  <c r="O4" i="3"/>
  <c r="C17" i="2"/>
  <c r="O16" i="2"/>
  <c r="O15" i="2"/>
  <c r="O14" i="2"/>
  <c r="O13" i="2"/>
  <c r="O12" i="2"/>
  <c r="O11" i="2"/>
  <c r="O10" i="2"/>
  <c r="O9" i="2"/>
  <c r="O8" i="2"/>
  <c r="O7" i="2"/>
  <c r="O6" i="2"/>
  <c r="O5" i="2"/>
  <c r="O4" i="2"/>
  <c r="F7" i="1" l="1"/>
  <c r="J7" i="1"/>
  <c r="N7" i="1"/>
  <c r="D7" i="1"/>
  <c r="D9" i="1" s="1"/>
  <c r="H7" i="1"/>
  <c r="L7" i="1"/>
  <c r="L9" i="1" s="1"/>
  <c r="C7" i="1"/>
  <c r="G7" i="1"/>
  <c r="K7" i="1"/>
  <c r="O17" i="2"/>
  <c r="O10" i="3"/>
  <c r="O12" i="3" s="1"/>
  <c r="M9" i="1"/>
  <c r="O8" i="1"/>
  <c r="O6" i="1"/>
  <c r="N9" i="1" l="1"/>
  <c r="H9" i="1"/>
  <c r="F9" i="1"/>
  <c r="J9" i="1"/>
  <c r="I9" i="1"/>
  <c r="G9" i="1"/>
  <c r="E9" i="1"/>
  <c r="C9" i="1"/>
  <c r="K9" i="1"/>
  <c r="O7" i="1" l="1"/>
  <c r="O9" i="1" s="1"/>
  <c r="L2" i="1" s="1"/>
</calcChain>
</file>

<file path=xl/sharedStrings.xml><?xml version="1.0" encoding="utf-8"?>
<sst xmlns="http://schemas.openxmlformats.org/spreadsheetml/2006/main" count="76" uniqueCount="50">
  <si>
    <t>ANNÉE</t>
  </si>
  <si>
    <t>Le graphique en courbes indiquant la marge brute et le total des charges d’exploitation se trouve dans cette cellule. Entrez des données dans le tableau ci-dessous.</t>
  </si>
  <si>
    <t>Bénéfice d’exploitation</t>
  </si>
  <si>
    <t>Revenu d’intérêts (charge)</t>
  </si>
  <si>
    <t>Bénéfice avant impôts</t>
  </si>
  <si>
    <t>Charge d’impôts</t>
  </si>
  <si>
    <t>Revenu net</t>
  </si>
  <si>
    <t>NOM DE L’ENTREPRISE</t>
  </si>
  <si>
    <t>AVR</t>
  </si>
  <si>
    <t>MAI</t>
  </si>
  <si>
    <t>JUIN</t>
  </si>
  <si>
    <t>JUIL</t>
  </si>
  <si>
    <t>SEPT</t>
  </si>
  <si>
    <t>REVENU NET</t>
  </si>
  <si>
    <t>OCT</t>
  </si>
  <si>
    <t>NOV</t>
  </si>
  <si>
    <t>DÉC</t>
  </si>
  <si>
    <t>Exercice à ce jour</t>
  </si>
  <si>
    <t>Chiffre d’affaires</t>
  </si>
  <si>
    <t>Ventes</t>
  </si>
  <si>
    <t>Retours de marchandises (réduction)</t>
  </si>
  <si>
    <t>Escomptes (réduction)</t>
  </si>
  <si>
    <t>Autres recettes 1</t>
  </si>
  <si>
    <t>Autres recettes 2</t>
  </si>
  <si>
    <t>Autres recettes 3</t>
  </si>
  <si>
    <t>Ventes nettes</t>
  </si>
  <si>
    <t>Coût des produits vendus</t>
  </si>
  <si>
    <t>Marge brute</t>
  </si>
  <si>
    <t>COMPTE DE RÉSULTAT - CHIFFRE D’AFFAIRES</t>
  </si>
  <si>
    <t>Charges d’exploitation</t>
  </si>
  <si>
    <t>Traitements et salaires</t>
  </si>
  <si>
    <t>Amortissement</t>
  </si>
  <si>
    <t>Location</t>
  </si>
  <si>
    <t>Fournitures de bureau</t>
  </si>
  <si>
    <t>Charges</t>
  </si>
  <si>
    <t>Téléphone</t>
  </si>
  <si>
    <t>Assurance</t>
  </si>
  <si>
    <t>Déplacements</t>
  </si>
  <si>
    <t>Maintenance</t>
  </si>
  <si>
    <t>Publicité</t>
  </si>
  <si>
    <t>Divers 1</t>
  </si>
  <si>
    <t>Divers 2</t>
  </si>
  <si>
    <t>Divers 3</t>
  </si>
  <si>
    <t>Total des charges d’exploitation</t>
  </si>
  <si>
    <t>COMPTE DE RÉSULTAT - CHARGES D’EXPLOITATION</t>
  </si>
  <si>
    <t>COMPTE DE RÉSULTAT</t>
  </si>
  <si>
    <t>JANV</t>
  </si>
  <si>
    <t>FÉVR</t>
  </si>
  <si>
    <t>MARS</t>
  </si>
  <si>
    <t>AOÛT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</si>
</sst>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0\ &quot;€&quot;;\-#,##0\ &quot;€&quot;"/>
    <numFmt numFmtId="164" formatCode="_ * #,##0_ ;_ * \-#,##0_ ;_ * &quot;-&quot;_ ;_ @_ "/>
    <numFmt numFmtId="165" formatCode="#,##0\ &quot;€&quot;"/>
  </numFmts>
  <fonts count="15" x14ac:knownFonts="1">
    <font>
      <sz val="11"/>
      <color theme="2"/>
      <name val="Segoe UI"/>
      <family val="2"/>
      <scheme val="minor"/>
    </font>
    <font>
      <sz val="11"/>
      <color theme="1"/>
      <name val="Segoe UI"/>
      <family val="2"/>
      <scheme val="minor"/>
    </font>
    <font>
      <b/>
      <sz val="11"/>
      <color theme="0"/>
      <name val="Segoe UI"/>
      <family val="2"/>
      <scheme val="minor"/>
    </font>
    <font>
      <sz val="11"/>
      <color theme="0"/>
      <name val="Segoe UI"/>
      <family val="2"/>
      <scheme val="minor"/>
    </font>
    <font>
      <sz val="11"/>
      <color theme="2"/>
      <name val="Segoe UI"/>
      <family val="2"/>
      <scheme val="minor"/>
    </font>
    <font>
      <sz val="20"/>
      <color theme="0"/>
      <name val="Segoe UI"/>
      <family val="2"/>
      <scheme val="minor"/>
    </font>
    <font>
      <sz val="12"/>
      <color theme="0"/>
      <name val="Segoe UI"/>
      <family val="2"/>
      <scheme val="minor"/>
    </font>
    <font>
      <sz val="48"/>
      <color theme="3"/>
      <name val="Segoe UI"/>
      <family val="2"/>
      <scheme val="minor"/>
    </font>
    <font>
      <sz val="48"/>
      <color theme="0"/>
      <name val="Cambria"/>
      <family val="2"/>
      <scheme val="major"/>
    </font>
    <font>
      <sz val="11"/>
      <color theme="2" tint="-0.749961851863155"/>
      <name val="Segoe UI"/>
      <family val="2"/>
      <scheme val="minor"/>
    </font>
    <font>
      <b/>
      <sz val="11"/>
      <color theme="3"/>
      <name val="Segoe UI"/>
      <family val="2"/>
      <scheme val="minor"/>
    </font>
    <font>
      <b/>
      <sz val="11"/>
      <color theme="3"/>
      <name val="Cambria"/>
      <family val="1"/>
      <scheme val="major"/>
    </font>
    <font>
      <sz val="11"/>
      <color theme="3"/>
      <name val="Segoe UI"/>
      <family val="2"/>
      <scheme val="minor"/>
    </font>
    <font>
      <sz val="11"/>
      <color theme="1" tint="0.34998626667073579"/>
      <name val="Segoe UI"/>
      <family val="2"/>
      <scheme val="minor"/>
    </font>
    <font>
      <sz val="11"/>
      <name val="Segoe UI"/>
      <family val="2"/>
      <scheme val="minor"/>
    </font>
  </fonts>
  <fills count="7">
    <fill>
      <patternFill patternType="none"/>
    </fill>
    <fill>
      <patternFill patternType="gray125"/>
    </fill>
    <fill>
      <patternFill patternType="solid">
        <fgColor theme="3"/>
        <bgColor indexed="64"/>
      </patternFill>
    </fill>
    <fill>
      <patternFill patternType="solid">
        <fgColor theme="5"/>
        <bgColor theme="4" tint="0.79998168889431442"/>
      </patternFill>
    </fill>
    <fill>
      <patternFill patternType="solid">
        <fgColor theme="4"/>
        <bgColor indexed="64"/>
      </patternFill>
    </fill>
    <fill>
      <patternFill patternType="solid">
        <fgColor rgb="FFFFFFCC"/>
      </patternFill>
    </fill>
    <fill>
      <patternFill patternType="solid">
        <fgColor theme="3"/>
        <bgColor theme="3"/>
      </patternFill>
    </fill>
  </fills>
  <borders count="3">
    <border>
      <left/>
      <right/>
      <top/>
      <bottom/>
      <diagonal/>
    </border>
    <border>
      <left/>
      <right/>
      <top/>
      <bottom style="medium">
        <color theme="5"/>
      </bottom>
      <diagonal/>
    </border>
    <border>
      <left style="thin">
        <color rgb="FFB2B2B2"/>
      </left>
      <right style="thin">
        <color rgb="FFB2B2B2"/>
      </right>
      <top style="thin">
        <color rgb="FFB2B2B2"/>
      </top>
      <bottom style="thin">
        <color rgb="FFB2B2B2"/>
      </bottom>
      <diagonal/>
    </border>
  </borders>
  <cellStyleXfs count="11">
    <xf numFmtId="0" fontId="0" fillId="2" borderId="0">
      <alignment vertical="center" wrapText="1"/>
    </xf>
    <xf numFmtId="5" fontId="1" fillId="0" borderId="0" applyFill="0" applyBorder="0" applyAlignment="0" applyProtection="0"/>
    <xf numFmtId="0" fontId="8" fillId="2" borderId="0" applyNumberFormat="0" applyBorder="0" applyAlignment="0" applyProtection="0"/>
    <xf numFmtId="0" fontId="5" fillId="2" borderId="0" applyNumberFormat="0" applyAlignment="0" applyProtection="0"/>
    <xf numFmtId="0" fontId="4" fillId="2" borderId="0" applyNumberFormat="0" applyAlignment="0" applyProtection="0"/>
    <xf numFmtId="0" fontId="2" fillId="2" borderId="0" applyNumberFormat="0" applyBorder="0" applyAlignment="0" applyProtection="0"/>
    <xf numFmtId="0" fontId="6" fillId="2" borderId="0" applyNumberFormat="0" applyBorder="0" applyAlignment="0" applyProtection="0"/>
    <xf numFmtId="164" fontId="14" fillId="0" borderId="0" applyFill="0" applyBorder="0" applyAlignment="0" applyProtection="0"/>
    <xf numFmtId="5" fontId="14" fillId="0" borderId="0" applyFont="0" applyFill="0" applyBorder="0" applyAlignment="0" applyProtection="0"/>
    <xf numFmtId="9" fontId="4" fillId="0" borderId="0" applyFill="0" applyBorder="0" applyAlignment="0" applyProtection="0"/>
    <xf numFmtId="0" fontId="9" fillId="5" borderId="2" applyNumberFormat="0" applyAlignment="0" applyProtection="0"/>
  </cellStyleXfs>
  <cellXfs count="41">
    <xf numFmtId="0" fontId="0" fillId="2" borderId="0" xfId="0">
      <alignment vertical="center" wrapText="1"/>
    </xf>
    <xf numFmtId="0" fontId="3" fillId="2" borderId="0" xfId="0" applyFont="1" applyFill="1">
      <alignment vertical="center" wrapText="1"/>
    </xf>
    <xf numFmtId="0" fontId="3" fillId="2" borderId="0" xfId="0" applyFont="1" applyFill="1" applyBorder="1" applyAlignment="1">
      <alignment horizontal="left" vertical="center" indent="1"/>
    </xf>
    <xf numFmtId="0" fontId="10" fillId="3" borderId="0" xfId="0" applyFont="1" applyFill="1" applyBorder="1" applyAlignment="1">
      <alignment horizontal="left" vertical="center" indent="1"/>
    </xf>
    <xf numFmtId="0" fontId="3" fillId="2" borderId="0" xfId="0" applyFont="1" applyFill="1" applyAlignment="1">
      <alignment wrapText="1"/>
    </xf>
    <xf numFmtId="0" fontId="2" fillId="2" borderId="0" xfId="0" applyFont="1" applyFill="1" applyBorder="1" applyAlignment="1">
      <alignment horizontal="left" vertical="center" indent="1"/>
    </xf>
    <xf numFmtId="0" fontId="10" fillId="4" borderId="0" xfId="0" applyFont="1" applyFill="1" applyBorder="1" applyAlignment="1">
      <alignment horizontal="left" vertical="center" indent="1"/>
    </xf>
    <xf numFmtId="0" fontId="0" fillId="2" borderId="0" xfId="0" applyFont="1">
      <alignment vertical="center" wrapText="1"/>
    </xf>
    <xf numFmtId="0" fontId="0" fillId="2" borderId="0" xfId="0" applyFont="1" applyFill="1" applyBorder="1" applyAlignment="1">
      <alignment horizontal="left" vertical="center" indent="1"/>
    </xf>
    <xf numFmtId="0" fontId="3" fillId="6" borderId="0" xfId="0" applyFont="1" applyFill="1" applyBorder="1">
      <alignment vertical="center" wrapText="1"/>
    </xf>
    <xf numFmtId="0" fontId="0" fillId="2" borderId="0" xfId="0" applyFont="1" applyFill="1" applyBorder="1">
      <alignment vertical="center" wrapText="1"/>
    </xf>
    <xf numFmtId="0" fontId="13" fillId="2" borderId="0" xfId="0" applyFont="1" applyFill="1" applyAlignment="1">
      <alignment horizontal="center" wrapText="1"/>
    </xf>
    <xf numFmtId="0" fontId="0" fillId="2" borderId="0" xfId="0" applyAlignment="1">
      <alignment wrapText="1"/>
    </xf>
    <xf numFmtId="0" fontId="0" fillId="2" borderId="0" xfId="0" applyFont="1" applyFill="1" applyBorder="1" applyAlignment="1">
      <alignment wrapText="1"/>
    </xf>
    <xf numFmtId="0" fontId="0" fillId="2" borderId="0" xfId="0" applyFont="1" applyFill="1" applyBorder="1" applyAlignment="1">
      <alignment horizontal="right" wrapText="1"/>
    </xf>
    <xf numFmtId="0" fontId="0" fillId="2" borderId="0" xfId="0" applyAlignment="1">
      <alignment horizontal="right" wrapText="1"/>
    </xf>
    <xf numFmtId="5" fontId="2" fillId="2" borderId="0" xfId="8" applyNumberFormat="1" applyFont="1" applyFill="1" applyAlignment="1">
      <alignment vertical="center" wrapText="1"/>
    </xf>
    <xf numFmtId="5" fontId="3" fillId="2" borderId="0" xfId="8" applyNumberFormat="1" applyFont="1" applyFill="1" applyBorder="1" applyAlignment="1">
      <alignment vertical="center"/>
    </xf>
    <xf numFmtId="5" fontId="3" fillId="2" borderId="0" xfId="8" applyNumberFormat="1" applyFont="1" applyFill="1" applyBorder="1" applyAlignment="1">
      <alignment horizontal="right" vertical="center" indent="1"/>
    </xf>
    <xf numFmtId="5" fontId="2" fillId="2" borderId="0" xfId="8" applyNumberFormat="1" applyFont="1" applyFill="1" applyBorder="1" applyAlignment="1">
      <alignment vertical="center"/>
    </xf>
    <xf numFmtId="5" fontId="2" fillId="2" borderId="0" xfId="8" applyNumberFormat="1" applyFont="1" applyFill="1" applyBorder="1" applyAlignment="1">
      <alignment horizontal="right" vertical="center" indent="1"/>
    </xf>
    <xf numFmtId="5" fontId="11" fillId="4" borderId="0" xfId="8" applyNumberFormat="1" applyFont="1" applyFill="1" applyBorder="1" applyAlignment="1">
      <alignment vertical="center"/>
    </xf>
    <xf numFmtId="5" fontId="11" fillId="4" borderId="0" xfId="8" applyNumberFormat="1" applyFont="1" applyFill="1" applyBorder="1" applyAlignment="1">
      <alignment horizontal="right" vertical="center" indent="1"/>
    </xf>
    <xf numFmtId="0" fontId="2" fillId="2" borderId="1" xfId="0" applyNumberFormat="1" applyFont="1" applyFill="1" applyBorder="1" applyAlignment="1"/>
    <xf numFmtId="0" fontId="2" fillId="2" borderId="1" xfId="0" applyNumberFormat="1" applyFont="1" applyFill="1" applyBorder="1" applyAlignment="1">
      <alignment horizontal="right"/>
    </xf>
    <xf numFmtId="5" fontId="0" fillId="2" borderId="0" xfId="8" applyNumberFormat="1" applyFont="1" applyFill="1" applyBorder="1" applyAlignment="1">
      <alignment vertical="center" wrapText="1"/>
    </xf>
    <xf numFmtId="5" fontId="0" fillId="6" borderId="0" xfId="0" applyNumberFormat="1" applyFont="1" applyFill="1" applyBorder="1" applyAlignment="1">
      <alignment vertical="center" wrapText="1"/>
    </xf>
    <xf numFmtId="5" fontId="0" fillId="2" borderId="0" xfId="0" applyNumberFormat="1" applyFont="1" applyFill="1" applyBorder="1" applyAlignment="1">
      <alignment vertical="center" wrapText="1"/>
    </xf>
    <xf numFmtId="5" fontId="0" fillId="6" borderId="0" xfId="8" applyNumberFormat="1" applyFont="1" applyFill="1" applyBorder="1" applyAlignment="1">
      <alignment vertical="center" wrapText="1"/>
    </xf>
    <xf numFmtId="5" fontId="11" fillId="3" borderId="0" xfId="1" applyNumberFormat="1" applyFont="1" applyFill="1" applyBorder="1" applyAlignment="1">
      <alignment vertical="center"/>
    </xf>
    <xf numFmtId="0" fontId="3" fillId="2" borderId="0" xfId="0" applyNumberFormat="1" applyFont="1" applyFill="1">
      <alignment vertical="center" wrapText="1"/>
    </xf>
    <xf numFmtId="5" fontId="12" fillId="2" borderId="0" xfId="0" applyNumberFormat="1" applyFont="1" applyFill="1" applyAlignment="1">
      <alignment vertical="center" wrapText="1"/>
    </xf>
    <xf numFmtId="5" fontId="0" fillId="2" borderId="0" xfId="8" applyNumberFormat="1" applyFont="1" applyFill="1" applyBorder="1" applyAlignment="1">
      <alignment vertical="center"/>
    </xf>
    <xf numFmtId="5" fontId="0" fillId="2" borderId="0" xfId="8" applyNumberFormat="1" applyFont="1" applyFill="1" applyBorder="1" applyAlignment="1">
      <alignment horizontal="right" vertical="center" indent="1"/>
    </xf>
    <xf numFmtId="5" fontId="0" fillId="2" borderId="0" xfId="0" applyNumberFormat="1" applyFont="1" applyFill="1" applyBorder="1" applyAlignment="1">
      <alignment vertical="center"/>
    </xf>
    <xf numFmtId="0" fontId="13" fillId="2" borderId="0" xfId="0" applyFont="1" applyFill="1" applyAlignment="1">
      <alignment horizontal="right" vertical="center" wrapText="1" indent="3"/>
    </xf>
    <xf numFmtId="0" fontId="5" fillId="2" borderId="0" xfId="3" applyAlignment="1">
      <alignment vertical="top"/>
    </xf>
    <xf numFmtId="0" fontId="12" fillId="4" borderId="0" xfId="0" applyFont="1" applyFill="1" applyBorder="1" applyAlignment="1">
      <alignment horizontal="right" indent="1"/>
    </xf>
    <xf numFmtId="165" fontId="7" fillId="4" borderId="0" xfId="0" applyNumberFormat="1" applyFont="1" applyFill="1" applyBorder="1" applyAlignment="1">
      <alignment horizontal="right" vertical="center" indent="1"/>
    </xf>
    <xf numFmtId="0" fontId="8" fillId="2" borderId="0" xfId="2" applyAlignment="1">
      <alignment horizontal="left" vertical="center"/>
    </xf>
    <xf numFmtId="0" fontId="6" fillId="2" borderId="0" xfId="6" applyBorder="1" applyAlignment="1">
      <alignment horizontal="left"/>
    </xf>
  </cellXfs>
  <cellStyles count="11">
    <cellStyle name="Milliers [0]" xfId="7" builtinId="6" customBuiltin="1"/>
    <cellStyle name="Monétaire" xfId="1" builtinId="4" customBuiltin="1"/>
    <cellStyle name="Monétaire [0]" xfId="8" builtinId="7" customBuiltin="1"/>
    <cellStyle name="Normal" xfId="0" builtinId="0" customBuiltin="1"/>
    <cellStyle name="Note" xfId="10" builtinId="10" customBuiltin="1"/>
    <cellStyle name="Pourcentage" xfId="9" builtinId="5"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s>
  <dxfs count="72">
    <dxf>
      <font>
        <b val="0"/>
        <i val="0"/>
        <strike val="0"/>
        <condense val="0"/>
        <extend val="0"/>
        <outline val="0"/>
        <shadow val="0"/>
        <u val="none"/>
        <vertAlign val="baseline"/>
        <sz val="11"/>
        <color theme="3"/>
        <name val="Segoe UI"/>
        <family val="2"/>
        <scheme val="minor"/>
      </font>
      <fill>
        <patternFill patternType="solid">
          <fgColor indexed="64"/>
          <bgColor theme="3"/>
        </patternFill>
      </fill>
      <alignment horizontal="general" vertical="center" textRotation="0" wrapText="1" indent="0" justifyLastLine="0" shrinkToFit="0" readingOrder="0"/>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indexed="64"/>
          <bgColor theme="3"/>
        </patternFill>
      </fill>
      <alignment horizontal="general" vertical="center" textRotation="0" wrapText="0" indent="0" justifyLastLine="0" shrinkToFit="0" readingOrder="0"/>
    </dxf>
    <dxf>
      <alignment vertical="bottom"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indexed="64"/>
          <bgColor theme="3"/>
        </patternFill>
      </fill>
      <alignment horizontal="general" vertical="center" textRotation="0" wrapText="1" indent="0" justifyLastLine="0" shrinkToFit="0" readingOrder="0"/>
      <border diagonalUp="0" diagonalDown="0" outline="0">
        <left/>
        <right/>
        <top/>
        <bottom/>
      </border>
    </dxf>
    <dxf>
      <numFmt numFmtId="9" formatCode="#,##0\ &quot;€&quot;;\-#,##0\ &quot;€&quot;"/>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numFmt numFmtId="9" formatCode="#,##0\ &quot;€&quot;;\-#,##0\ &quot;€&quot;"/>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0\ &quot;€&quot;;\-#,##0\ &quot;€&quo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family val="2"/>
        <scheme val="minor"/>
      </font>
      <fill>
        <patternFill patternType="solid">
          <fgColor indexed="64"/>
          <bgColor theme="3"/>
        </patternFill>
      </fill>
      <border diagonalUp="0" diagonalDown="0" outline="0">
        <left/>
        <right/>
        <top/>
        <bottom/>
      </border>
    </dxf>
    <dxf>
      <font>
        <b val="0"/>
        <i val="0"/>
        <strike val="0"/>
        <condense val="0"/>
        <extend val="0"/>
        <outline val="0"/>
        <shadow val="0"/>
        <u val="none"/>
        <vertAlign val="baseline"/>
        <sz val="11"/>
        <color theme="2"/>
        <name val="Segoe UI"/>
        <family val="2"/>
        <scheme val="minor"/>
      </font>
      <numFmt numFmtId="166" formatCode="&quot;$&quot;#,##0_);\(&quot;$&quot;#,##0\)"/>
      <fill>
        <patternFill patternType="solid">
          <fgColor theme="3"/>
          <bgColor theme="3"/>
        </patternFill>
      </fill>
      <alignment horizontal="general" vertical="center" textRotation="0" wrapText="1" indent="0" justifyLastLine="0" shrinkToFit="0" readingOrder="0"/>
    </dxf>
    <dxf>
      <alignment vertical="bottom" textRotation="0" wrapText="1" indent="0" justifyLastLine="0" shrinkToFit="0" readingOrder="0"/>
    </dxf>
    <dxf>
      <border>
        <left style="thin">
          <color theme="1"/>
        </left>
      </border>
    </dxf>
    <dxf>
      <border>
        <left style="thin">
          <color theme="1"/>
        </left>
      </border>
    </dxf>
    <dxf>
      <font>
        <b/>
        <color theme="1"/>
      </font>
    </dxf>
    <dxf>
      <font>
        <b/>
        <color theme="1"/>
      </font>
    </dxf>
    <dxf>
      <font>
        <b/>
        <i val="0"/>
        <color theme="0"/>
      </font>
    </dxf>
    <dxf>
      <font>
        <b/>
        <i val="0"/>
        <color theme="0"/>
      </font>
      <border>
        <bottom style="medium">
          <color theme="5"/>
        </bottom>
      </border>
    </dxf>
    <dxf>
      <font>
        <color theme="0"/>
      </font>
      <fill>
        <patternFill>
          <bgColor theme="3"/>
        </patternFill>
      </fill>
      <border>
        <left/>
        <right/>
        <top/>
        <bottom/>
      </border>
    </dxf>
    <dxf>
      <border>
        <left style="thin">
          <color theme="1"/>
        </left>
      </border>
    </dxf>
    <dxf>
      <border>
        <left style="thin">
          <color theme="1"/>
        </left>
      </border>
    </dxf>
    <dxf>
      <font>
        <b/>
        <color theme="1"/>
      </font>
    </dxf>
    <dxf>
      <font>
        <b/>
        <color theme="1"/>
      </font>
    </dxf>
    <dxf>
      <font>
        <b/>
        <i val="0"/>
        <color theme="3"/>
      </font>
      <fill>
        <patternFill>
          <bgColor theme="0"/>
        </patternFill>
      </fill>
    </dxf>
    <dxf>
      <font>
        <b/>
        <i val="0"/>
        <color theme="0"/>
      </font>
      <border>
        <bottom style="medium">
          <color theme="5"/>
        </bottom>
      </border>
    </dxf>
    <dxf>
      <font>
        <color theme="0"/>
      </font>
      <fill>
        <patternFill>
          <bgColor theme="3"/>
        </patternFill>
      </fill>
      <border>
        <left/>
        <right/>
        <top/>
        <bottom/>
      </border>
    </dxf>
  </dxfs>
  <tableStyles count="2" defaultTableStyle="Compte de résultat" defaultPivotStyle="PivotStyleLight16">
    <tableStyle name="Dépenses" pivot="0" count="7">
      <tableStyleElement type="wholeTable" dxfId="71"/>
      <tableStyleElement type="headerRow" dxfId="70"/>
      <tableStyleElement type="totalRow" dxfId="69"/>
      <tableStyleElement type="firstColumn" dxfId="68"/>
      <tableStyleElement type="lastColumn" dxfId="67"/>
      <tableStyleElement type="firstColumnStripe" dxfId="66"/>
      <tableStyleElement type="secondColumnStripe" dxfId="65"/>
    </tableStyle>
    <tableStyle name="Compte de résultat" pivot="0" count="7">
      <tableStyleElement type="wholeTable" dxfId="64"/>
      <tableStyleElement type="headerRow" dxfId="63"/>
      <tableStyleElement type="totalRow" dxfId="62"/>
      <tableStyleElement type="firstColumn" dxfId="61"/>
      <tableStyleElement type="lastColumn" dxfId="60"/>
      <tableStyleElement type="firstColumnStripe" dxfId="59"/>
      <tableStyleElement type="secondColumn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253588492461902E-2"/>
          <c:y val="9.9308419780860732E-2"/>
          <c:w val="0.86286252580352119"/>
          <c:h val="0.83312919218431025"/>
        </c:manualLayout>
      </c:layout>
      <c:lineChart>
        <c:grouping val="standard"/>
        <c:varyColors val="0"/>
        <c:ser>
          <c:idx val="0"/>
          <c:order val="0"/>
          <c:tx>
            <c:strRef>
              <c:f>'Chiffre d’affaires'!$B$12</c:f>
              <c:strCache>
                <c:ptCount val="1"/>
                <c:pt idx="0">
                  <c:v>Marge brute</c:v>
                </c:pt>
              </c:strCache>
            </c:strRef>
          </c:tx>
          <c:spPr>
            <a:ln w="28575" cap="rnd">
              <a:solidFill>
                <a:schemeClr val="accent1"/>
              </a:solidFill>
              <a:round/>
            </a:ln>
            <a:effectLst/>
          </c:spPr>
          <c:marker>
            <c:symbol val="circle"/>
            <c:size val="5"/>
            <c:spPr>
              <a:solidFill>
                <a:schemeClr val="bg2"/>
              </a:solidFill>
              <a:ln w="57150">
                <a:solidFill>
                  <a:schemeClr val="bg2"/>
                </a:solidFill>
              </a:ln>
              <a:effectLst/>
            </c:spPr>
          </c:marker>
          <c:val>
            <c:numRef>
              <c:f>'Chiffre d’affaires'!$C$12:$N$12</c:f>
              <c:numCache>
                <c:formatCode>"€"#,##0_);\("€"#,##0\)</c:formatCode>
                <c:ptCount val="12"/>
                <c:pt idx="0">
                  <c:v>25000</c:v>
                </c:pt>
                <c:pt idx="1">
                  <c:v>36348</c:v>
                </c:pt>
                <c:pt idx="2">
                  <c:v>27562</c:v>
                </c:pt>
                <c:pt idx="3">
                  <c:v>-5059.5</c:v>
                </c:pt>
                <c:pt idx="4">
                  <c:v>30153.179999999997</c:v>
                </c:pt>
                <c:pt idx="5">
                  <c:v>32964.449999999997</c:v>
                </c:pt>
                <c:pt idx="6">
                  <c:v>33502.869999999995</c:v>
                </c:pt>
                <c:pt idx="7">
                  <c:v>41646</c:v>
                </c:pt>
                <c:pt idx="8">
                  <c:v>0</c:v>
                </c:pt>
                <c:pt idx="9">
                  <c:v>0</c:v>
                </c:pt>
                <c:pt idx="10">
                  <c:v>0</c:v>
                </c:pt>
                <c:pt idx="11">
                  <c:v>0</c:v>
                </c:pt>
              </c:numCache>
            </c:numRef>
          </c:val>
          <c:smooth val="0"/>
          <c:extLst>
            <c:ext xmlns:c16="http://schemas.microsoft.com/office/drawing/2014/chart" uri="{C3380CC4-5D6E-409C-BE32-E72D297353CC}">
              <c16:uniqueId val="{00000002-6309-4112-8C5D-0AF7BF63DCED}"/>
            </c:ext>
          </c:extLst>
        </c:ser>
        <c:ser>
          <c:idx val="1"/>
          <c:order val="1"/>
          <c:tx>
            <c:strRef>
              <c:f>'Charges d’exploitation'!$B$17</c:f>
              <c:strCache>
                <c:ptCount val="1"/>
                <c:pt idx="0">
                  <c:v>Total des charges d’exploitation</c:v>
                </c:pt>
              </c:strCache>
            </c:strRef>
          </c:tx>
          <c:spPr>
            <a:ln w="28575" cap="rnd">
              <a:solidFill>
                <a:schemeClr val="accent2"/>
              </a:solidFill>
              <a:round/>
            </a:ln>
            <a:effectLst/>
          </c:spPr>
          <c:marker>
            <c:symbol val="circle"/>
            <c:size val="5"/>
            <c:spPr>
              <a:solidFill>
                <a:schemeClr val="bg2"/>
              </a:solidFill>
              <a:ln w="57150">
                <a:solidFill>
                  <a:schemeClr val="bg2"/>
                </a:solidFill>
              </a:ln>
              <a:effectLst/>
            </c:spPr>
          </c:marker>
          <c:val>
            <c:numRef>
              <c:f>'Charges d’exploitation'!$C$17:$N$17</c:f>
              <c:numCache>
                <c:formatCode>"€"#,##0_);\("€"#,##0\)</c:formatCode>
                <c:ptCount val="12"/>
                <c:pt idx="0">
                  <c:v>10841</c:v>
                </c:pt>
                <c:pt idx="1">
                  <c:v>11367.25</c:v>
                </c:pt>
                <c:pt idx="2">
                  <c:v>11919.82</c:v>
                </c:pt>
                <c:pt idx="3">
                  <c:v>12500.010000000002</c:v>
                </c:pt>
                <c:pt idx="4">
                  <c:v>13109.21</c:v>
                </c:pt>
                <c:pt idx="5">
                  <c:v>13748.859999999999</c:v>
                </c:pt>
                <c:pt idx="6">
                  <c:v>14420.509999999998</c:v>
                </c:pt>
                <c:pt idx="7">
                  <c:v>0</c:v>
                </c:pt>
                <c:pt idx="8">
                  <c:v>0</c:v>
                </c:pt>
                <c:pt idx="9">
                  <c:v>0</c:v>
                </c:pt>
                <c:pt idx="10">
                  <c:v>0</c:v>
                </c:pt>
                <c:pt idx="11">
                  <c:v>0</c:v>
                </c:pt>
              </c:numCache>
            </c:numRef>
          </c:val>
          <c:smooth val="0"/>
          <c:extLst>
            <c:ext xmlns:c16="http://schemas.microsoft.com/office/drawing/2014/chart" uri="{C3380CC4-5D6E-409C-BE32-E72D297353CC}">
              <c16:uniqueId val="{00000003-6309-4112-8C5D-0AF7BF63DCED}"/>
            </c:ext>
          </c:extLst>
        </c:ser>
        <c:dLbls>
          <c:showLegendKey val="0"/>
          <c:showVal val="0"/>
          <c:showCatName val="0"/>
          <c:showSerName val="0"/>
          <c:showPercent val="0"/>
          <c:showBubbleSize val="0"/>
        </c:dLbls>
        <c:marker val="1"/>
        <c:smooth val="0"/>
        <c:axId val="280434336"/>
        <c:axId val="280434728"/>
      </c:lineChart>
      <c:catAx>
        <c:axId val="280434336"/>
        <c:scaling>
          <c:orientation val="minMax"/>
        </c:scaling>
        <c:delete val="1"/>
        <c:axPos val="b"/>
        <c:majorTickMark val="out"/>
        <c:minorTickMark val="none"/>
        <c:tickLblPos val="nextTo"/>
        <c:crossAx val="280434728"/>
        <c:crosses val="autoZero"/>
        <c:auto val="1"/>
        <c:lblAlgn val="ctr"/>
        <c:lblOffset val="100"/>
        <c:noMultiLvlLbl val="0"/>
      </c:catAx>
      <c:valAx>
        <c:axId val="280434728"/>
        <c:scaling>
          <c:orientation val="minMax"/>
        </c:scaling>
        <c:delete val="1"/>
        <c:axPos val="l"/>
        <c:numFmt formatCode="&quot;€&quot;#,##0_);\(&quot;€&quot;#,##0\)" sourceLinked="1"/>
        <c:majorTickMark val="out"/>
        <c:minorTickMark val="none"/>
        <c:tickLblPos val="nextTo"/>
        <c:crossAx val="280434336"/>
        <c:crosses val="autoZero"/>
        <c:crossBetween val="between"/>
      </c:valAx>
      <c:spPr>
        <a:noFill/>
        <a:ln w="25400">
          <a:noFill/>
        </a:ln>
        <a:effectLst/>
      </c:spPr>
    </c:plotArea>
    <c:legend>
      <c:legendPos val="r"/>
      <c:layout>
        <c:manualLayout>
          <c:xMode val="edge"/>
          <c:yMode val="edge"/>
          <c:x val="0.85709285444534322"/>
          <c:y val="0.12393117526975794"/>
          <c:w val="0.14290714555465681"/>
          <c:h val="0.8356322126400866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2"/>
              </a:solidFill>
              <a:latin typeface="+mn-lt"/>
              <a:ea typeface="+mn-ea"/>
              <a:cs typeface="+mn-cs"/>
            </a:defRPr>
          </a:pPr>
          <a:endParaRPr lang="fr-FR"/>
        </a:p>
      </c:txPr>
    </c:legend>
    <c:plotVisOnly val="1"/>
    <c:dispBlanksAs val="gap"/>
    <c:showDLblsOverMax val="0"/>
  </c:chart>
  <c:spPr>
    <a:solidFill>
      <a:schemeClr val="tx2"/>
    </a:solidFill>
    <a:ln w="9525" cap="flat" cmpd="sng" algn="ctr">
      <a:noFill/>
      <a:round/>
    </a:ln>
    <a:effectLst/>
  </c:spPr>
  <c:txPr>
    <a:bodyPr/>
    <a:lstStyle/>
    <a:p>
      <a:pPr>
        <a:defRPr sz="1100">
          <a:solidFill>
            <a:schemeClr val="bg2"/>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47624</xdr:colOff>
      <xdr:row>2</xdr:row>
      <xdr:rowOff>85725</xdr:rowOff>
    </xdr:from>
    <xdr:to>
      <xdr:col>15</xdr:col>
      <xdr:colOff>0</xdr:colOff>
      <xdr:row>2</xdr:row>
      <xdr:rowOff>1285875</xdr:rowOff>
    </xdr:to>
    <xdr:graphicFrame macro="">
      <xdr:nvGraphicFramePr>
        <xdr:cNvPr id="3" name="Graphique 2" descr="Graphique en courbes indiquant la marge brute et le total des charges d’exploitation">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8217;affair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ffaires"/>
    </sheetNames>
    <sheetDataSet>
      <sheetData sheetId="0" refreshError="1"/>
    </sheetDataSet>
  </externalBook>
</externalLink>
</file>

<file path=xl/tables/table1.xml><?xml version="1.0" encoding="utf-8"?>
<table xmlns="http://schemas.openxmlformats.org/spreadsheetml/2006/main" id="2" name="Chiffre_d’affaires" displayName="Chiffre_d’affaires" ref="B3:O10" totalsRowCount="1" headerRowDxfId="57" totalsRowDxfId="56">
  <autoFilter ref="B3:O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hiffre d’affaires" totalsRowLabel="Ventes nettes" totalsRowDxfId="55"/>
    <tableColumn id="2" name="JANV" totalsRowFunction="custom" dataDxfId="54" totalsRowDxfId="53">
      <totalsRowFormula>IF(SUM(C4:C9)=0,"",SUM(C4:C9))</totalsRowFormula>
    </tableColumn>
    <tableColumn id="3" name="FÉVR" totalsRowFunction="custom" dataDxfId="52" totalsRowDxfId="51">
      <totalsRowFormula>IF(SUM(D4:D9)=0,"",SUM(D4:D9))</totalsRowFormula>
    </tableColumn>
    <tableColumn id="4" name="MARS" totalsRowFunction="custom" dataDxfId="50" totalsRowDxfId="49">
      <totalsRowFormula>IF(SUM(E4:E9)=0,"",SUM(E4:E9))</totalsRowFormula>
    </tableColumn>
    <tableColumn id="5" name="AVR" totalsRowFunction="custom" dataDxfId="48" totalsRowDxfId="47">
      <totalsRowFormula>IF(SUM(F4:F9)=0,"",SUM(F4:F9))</totalsRowFormula>
    </tableColumn>
    <tableColumn id="6" name="MAI" totalsRowFunction="custom" dataDxfId="46" totalsRowDxfId="45">
      <totalsRowFormula>IF(SUM(G4:G9)=0,"",SUM(G4:G9))</totalsRowFormula>
    </tableColumn>
    <tableColumn id="7" name="JUIN" totalsRowFunction="custom" dataDxfId="44" totalsRowDxfId="43">
      <totalsRowFormula>IF(SUM(H4:H9)=0,"",SUM(H4:H9))</totalsRowFormula>
    </tableColumn>
    <tableColumn id="8" name="JUIL" totalsRowFunction="custom" dataDxfId="42" totalsRowDxfId="41">
      <totalsRowFormula>IF(SUM(I4:I9)=0,"",SUM(I4:I9))</totalsRowFormula>
    </tableColumn>
    <tableColumn id="9" name="AOÛT" totalsRowFunction="custom" dataDxfId="40" totalsRowDxfId="39">
      <totalsRowFormula>IF(SUM(J4:J9)=0,"",SUM(J4:J9))</totalsRowFormula>
    </tableColumn>
    <tableColumn id="10" name="SEPT" totalsRowFunction="custom" dataDxfId="38" totalsRowDxfId="37">
      <totalsRowFormula>IF(SUM(K4:K9)=0,"",SUM(K4:K9))</totalsRowFormula>
    </tableColumn>
    <tableColumn id="11" name="OCT" totalsRowFunction="custom" dataDxfId="36" totalsRowDxfId="35">
      <totalsRowFormula>IF(SUM(L4:L9)=0,"",SUM(L4:L9))</totalsRowFormula>
    </tableColumn>
    <tableColumn id="12" name="NOV" totalsRowFunction="custom" dataDxfId="34" totalsRowDxfId="33">
      <totalsRowFormula>IF(SUM(M4:M9)=0,"",SUM(M4:M9))</totalsRowFormula>
    </tableColumn>
    <tableColumn id="13" name="DÉC" totalsRowFunction="custom" dataDxfId="32" totalsRowDxfId="31">
      <totalsRowFormula>IF(SUM(N4:N9)=0,"",SUM(N4:N9))</totalsRowFormula>
    </tableColumn>
    <tableColumn id="14" name="Exercice à ce jour" totalsRowFunction="sum" dataDxfId="30" totalsRowDxfId="29">
      <calculatedColumnFormula>SUM(C4:N4)</calculatedColumnFormula>
    </tableColumn>
  </tableColumns>
  <tableStyleInfo name="Compte de résultat" showFirstColumn="0" showLastColumn="0" showRowStripes="1" showColumnStripes="0"/>
  <extLst>
    <ext xmlns:x14="http://schemas.microsoft.com/office/spreadsheetml/2009/9/main" uri="{504A1905-F514-4f6f-8877-14C23A59335A}">
      <x14:table altTextSummary="Entrez le chiffre d’affaires de chaque mois dans ce tableau. Le montant de l’exercice à ce jour est calculé automatiquement."/>
    </ext>
  </extLst>
</table>
</file>

<file path=xl/tables/table2.xml><?xml version="1.0" encoding="utf-8"?>
<table xmlns="http://schemas.openxmlformats.org/spreadsheetml/2006/main" id="3" name="Dépenses" displayName="Dépenses" ref="B3:O17" totalsRowCount="1" headerRowDxfId="28" totalsRowDxfId="27">
  <autoFilter ref="B3:O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harges d’exploitation" totalsRowLabel="Total des charges d’exploitation" totalsRowDxfId="26"/>
    <tableColumn id="2" name="JANV" totalsRowFunction="custom" dataDxfId="25" totalsRowDxfId="24">
      <totalsRowFormula>IF(SUM(C4:C16)=0,"",SUM(C4:C16))</totalsRowFormula>
    </tableColumn>
    <tableColumn id="3" name="FÉVR" totalsRowFunction="custom" dataDxfId="23" totalsRowDxfId="22">
      <totalsRowFormula>IF(SUM(D4:D16)=0,"",SUM(D4:D16))</totalsRowFormula>
    </tableColumn>
    <tableColumn id="4" name="MARS" totalsRowFunction="custom" dataDxfId="21" totalsRowDxfId="20">
      <totalsRowFormula>IF(SUM(E4:E16)=0,"",SUM(E4:E16))</totalsRowFormula>
    </tableColumn>
    <tableColumn id="5" name="AVR" totalsRowFunction="custom" dataDxfId="19" totalsRowDxfId="18">
      <totalsRowFormula>IF(SUM(F4:F16)=0,"",SUM(F4:F16))</totalsRowFormula>
    </tableColumn>
    <tableColumn id="6" name="MAI" totalsRowFunction="custom" dataDxfId="17" totalsRowDxfId="16">
      <totalsRowFormula>IF(SUM(G4:G16)=0,"",SUM(G4:G16))</totalsRowFormula>
    </tableColumn>
    <tableColumn id="7" name="JUIN" totalsRowFunction="custom" dataDxfId="15" totalsRowDxfId="14">
      <totalsRowFormula>IF(SUM(H4:H16)=0,"",SUM(H4:H16))</totalsRowFormula>
    </tableColumn>
    <tableColumn id="8" name="JUIL" totalsRowFunction="custom" dataDxfId="13" totalsRowDxfId="12">
      <totalsRowFormula>IF(SUM(I4:I16)=0,"",SUM(I4:I16))</totalsRowFormula>
    </tableColumn>
    <tableColumn id="9" name="AOÛT" totalsRowFunction="custom" dataDxfId="11" totalsRowDxfId="10">
      <totalsRowFormula>IF(SUM(J4:J16)=0,"",SUM(J4:J16))</totalsRowFormula>
    </tableColumn>
    <tableColumn id="10" name="SEPT" totalsRowFunction="custom" dataDxfId="9" totalsRowDxfId="8">
      <totalsRowFormula>IF(SUM(K4:K16)=0,"",SUM(K4:K16))</totalsRowFormula>
    </tableColumn>
    <tableColumn id="11" name="OCT" totalsRowFunction="custom" dataDxfId="7" totalsRowDxfId="6">
      <totalsRowFormula>IF(SUM(L4:L16)=0,"",SUM(L4:L16))</totalsRowFormula>
    </tableColumn>
    <tableColumn id="12" name="NOV" totalsRowFunction="custom" dataDxfId="5" totalsRowDxfId="4">
      <totalsRowFormula>IF(SUM(M4:M16)=0,"",SUM(M4:M16))</totalsRowFormula>
    </tableColumn>
    <tableColumn id="13" name="DÉC" totalsRowFunction="custom" dataDxfId="3" totalsRowDxfId="2">
      <totalsRowFormula>IF(SUM(N4:N16)=0,"",SUM(N4:N16))</totalsRowFormula>
    </tableColumn>
    <tableColumn id="14" name="Exercice à ce jour" totalsRowFunction="sum" dataDxfId="1" totalsRowDxfId="0" dataCellStyle="Monétaire [0]">
      <calculatedColumnFormula>SUM(C4:N4)</calculatedColumnFormula>
    </tableColumn>
  </tableColumns>
  <tableStyleInfo name="Dépenses" showFirstColumn="0" showLastColumn="0" showRowStripes="1" showColumnStripes="0"/>
  <extLst>
    <ext xmlns:x14="http://schemas.microsoft.com/office/spreadsheetml/2009/9/main" uri="{504A1905-F514-4f6f-8877-14C23A59335A}">
      <x14:table altTextSummary="Entrez les charges d’exploitation pour chaque mois dans ce tableau. Le montant de l’exercice à ce jour est calculé automatiquement."/>
    </ext>
  </extLst>
</table>
</file>

<file path=xl/theme/theme1.xml><?xml version="1.0" encoding="utf-8"?>
<a:theme xmlns:a="http://schemas.openxmlformats.org/drawingml/2006/main" name="Office Theme">
  <a:themeElements>
    <a:clrScheme name="Profit and Loss">
      <a:dk1>
        <a:sysClr val="windowText" lastClr="000000"/>
      </a:dk1>
      <a:lt1>
        <a:sysClr val="window" lastClr="FFFFFF"/>
      </a:lt1>
      <a:dk2>
        <a:srgbClr val="414141"/>
      </a:dk2>
      <a:lt2>
        <a:srgbClr val="F0F0F0"/>
      </a:lt2>
      <a:accent1>
        <a:srgbClr val="74CADA"/>
      </a:accent1>
      <a:accent2>
        <a:srgbClr val="92CC46"/>
      </a:accent2>
      <a:accent3>
        <a:srgbClr val="F1603D"/>
      </a:accent3>
      <a:accent4>
        <a:srgbClr val="8F919E"/>
      </a:accent4>
      <a:accent5>
        <a:srgbClr val="8D77FB"/>
      </a:accent5>
      <a:accent6>
        <a:srgbClr val="5B7799"/>
      </a:accent6>
      <a:hlink>
        <a:srgbClr val="0563C1"/>
      </a:hlink>
      <a:folHlink>
        <a:srgbClr val="954F72"/>
      </a:folHlink>
    </a:clrScheme>
    <a:fontScheme name="Profit and Loss">
      <a:majorFont>
        <a:latin typeface="Cambria"/>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9"/>
  <sheetViews>
    <sheetView showGridLines="0" tabSelected="1" workbookViewId="0"/>
  </sheetViews>
  <sheetFormatPr baseColWidth="10" defaultColWidth="9" defaultRowHeight="30" customHeight="1" x14ac:dyDescent="0.3"/>
  <cols>
    <col min="1" max="1" width="1.875" customWidth="1"/>
    <col min="2" max="2" width="32.375" customWidth="1"/>
    <col min="3" max="14" width="10" customWidth="1"/>
    <col min="15" max="15" width="20.25" customWidth="1"/>
    <col min="16" max="16" width="2.625" customWidth="1"/>
  </cols>
  <sheetData>
    <row r="1" spans="1:15" s="7" customFormat="1" ht="30" customHeight="1" x14ac:dyDescent="0.3">
      <c r="A1" s="1"/>
      <c r="B1" s="39" t="s">
        <v>0</v>
      </c>
      <c r="C1" s="40" t="s">
        <v>45</v>
      </c>
      <c r="D1" s="40"/>
      <c r="E1" s="40"/>
      <c r="F1" s="40"/>
      <c r="G1" s="40"/>
      <c r="H1" s="40"/>
      <c r="I1" s="40"/>
      <c r="J1" s="40"/>
      <c r="K1" s="40"/>
      <c r="L1" s="37" t="s">
        <v>13</v>
      </c>
      <c r="M1" s="37"/>
      <c r="N1" s="37"/>
      <c r="O1" s="37"/>
    </row>
    <row r="2" spans="1:15" ht="65.099999999999994" customHeight="1" x14ac:dyDescent="0.3">
      <c r="A2" s="1"/>
      <c r="B2" s="39"/>
      <c r="C2" s="36" t="s">
        <v>7</v>
      </c>
      <c r="D2" s="36"/>
      <c r="E2" s="36"/>
      <c r="F2" s="36"/>
      <c r="G2" s="36"/>
      <c r="H2" s="36"/>
      <c r="I2" s="36"/>
      <c r="J2" s="36"/>
      <c r="K2" s="36"/>
      <c r="L2" s="38">
        <f>RevenuNet</f>
        <v>72450.139999999985</v>
      </c>
      <c r="M2" s="38"/>
      <c r="N2" s="38"/>
      <c r="O2" s="38"/>
    </row>
    <row r="3" spans="1:15" ht="105" customHeight="1" x14ac:dyDescent="0.3">
      <c r="A3" s="1"/>
      <c r="B3" s="35" t="s">
        <v>1</v>
      </c>
      <c r="C3" s="35"/>
      <c r="D3" s="35"/>
      <c r="E3" s="35"/>
      <c r="F3" s="35"/>
      <c r="G3" s="35"/>
      <c r="H3" s="35"/>
      <c r="I3" s="35"/>
      <c r="J3" s="35"/>
      <c r="K3" s="35"/>
      <c r="L3" s="35"/>
      <c r="M3" s="35"/>
      <c r="N3" s="35"/>
      <c r="O3" s="35"/>
    </row>
    <row r="4" spans="1:15" s="12" customFormat="1" ht="39.950000000000003" customHeight="1" thickBot="1" x14ac:dyDescent="0.35">
      <c r="A4" s="4"/>
      <c r="B4" s="11"/>
      <c r="C4" s="23" t="s">
        <v>46</v>
      </c>
      <c r="D4" s="23" t="s">
        <v>47</v>
      </c>
      <c r="E4" s="23" t="s">
        <v>48</v>
      </c>
      <c r="F4" s="23" t="s">
        <v>8</v>
      </c>
      <c r="G4" s="23" t="s">
        <v>9</v>
      </c>
      <c r="H4" s="23" t="s">
        <v>10</v>
      </c>
      <c r="I4" s="23" t="s">
        <v>11</v>
      </c>
      <c r="J4" s="23" t="s">
        <v>49</v>
      </c>
      <c r="K4" s="23" t="s">
        <v>12</v>
      </c>
      <c r="L4" s="23" t="s">
        <v>14</v>
      </c>
      <c r="M4" s="23" t="s">
        <v>15</v>
      </c>
      <c r="N4" s="23" t="s">
        <v>16</v>
      </c>
      <c r="O4" s="24" t="s">
        <v>17</v>
      </c>
    </row>
    <row r="5" spans="1:15" ht="30" customHeight="1" x14ac:dyDescent="0.3">
      <c r="A5" s="1"/>
      <c r="B5" s="5" t="s">
        <v>2</v>
      </c>
      <c r="C5" s="16">
        <f>IFERROR('Chiffre d’affaires'!C12-Dépenses[[#Totals],[JANV]],"")</f>
        <v>14159</v>
      </c>
      <c r="D5" s="16">
        <f>IFERROR('Chiffre d’affaires'!D12-Dépenses[[#Totals],[FÉVR]],"")</f>
        <v>24980.75</v>
      </c>
      <c r="E5" s="16">
        <f>IFERROR('Chiffre d’affaires'!E12-Dépenses[[#Totals],[MARS]],"")</f>
        <v>15642.18</v>
      </c>
      <c r="F5" s="16">
        <f>IFERROR('Chiffre d’affaires'!F12-Dépenses[[#Totals],[AVR]],"")</f>
        <v>-17559.510000000002</v>
      </c>
      <c r="G5" s="16">
        <f>IFERROR('Chiffre d’affaires'!G12-Dépenses[[#Totals],[MAI]],"")</f>
        <v>17043.969999999998</v>
      </c>
      <c r="H5" s="16">
        <f>IFERROR('Chiffre d’affaires'!H12-Dépenses[[#Totals],[JUIN]],"")</f>
        <v>19215.589999999997</v>
      </c>
      <c r="I5" s="16">
        <f>IFERROR('Chiffre d’affaires'!I12-Dépenses[[#Totals],[JUIL]],"")</f>
        <v>19082.359999999997</v>
      </c>
      <c r="J5" s="16" t="str">
        <f>IFERROR('Chiffre d’affaires'!J12-Dépenses[[#Totals],[AOÛT]],"")</f>
        <v/>
      </c>
      <c r="K5" s="16" t="str">
        <f>IFERROR('Chiffre d’affaires'!K12-Dépenses[[#Totals],[SEPT]],"")</f>
        <v/>
      </c>
      <c r="L5" s="16" t="str">
        <f>IFERROR('Chiffre d’affaires'!L12-Dépenses[[#Totals],[OCT]],"")</f>
        <v/>
      </c>
      <c r="M5" s="16" t="str">
        <f>IFERROR('Chiffre d’affaires'!M12-Dépenses[[#Totals],[NOV]],"")</f>
        <v/>
      </c>
      <c r="N5" s="16" t="str">
        <f>IFERROR('Chiffre d’affaires'!N12-Dépenses[[#Totals],[DÉC]],"")</f>
        <v/>
      </c>
      <c r="O5" s="16">
        <f>IFERROR('Chiffre d’affaires'!O12-Dépenses[[#Totals],[Exercice à ce jour]],"")</f>
        <v>134210.34000000003</v>
      </c>
    </row>
    <row r="6" spans="1:15" ht="30" customHeight="1" x14ac:dyDescent="0.3">
      <c r="A6" s="1"/>
      <c r="B6" s="2" t="s">
        <v>3</v>
      </c>
      <c r="C6" s="17">
        <v>-100</v>
      </c>
      <c r="D6" s="17">
        <v>-105</v>
      </c>
      <c r="E6" s="17">
        <v>-110.25</v>
      </c>
      <c r="F6" s="17">
        <v>-115.76</v>
      </c>
      <c r="G6" s="17">
        <v>-121.55</v>
      </c>
      <c r="H6" s="17">
        <v>-127.63</v>
      </c>
      <c r="I6" s="17">
        <v>-134.01</v>
      </c>
      <c r="J6" s="17"/>
      <c r="K6" s="17"/>
      <c r="L6" s="17"/>
      <c r="M6" s="17"/>
      <c r="N6" s="17"/>
      <c r="O6" s="18">
        <f t="shared" ref="O6:O8" si="0">SUM(C6:N6)</f>
        <v>-814.19999999999993</v>
      </c>
    </row>
    <row r="7" spans="1:15" ht="30" customHeight="1" x14ac:dyDescent="0.3">
      <c r="A7" s="1"/>
      <c r="B7" s="5" t="s">
        <v>4</v>
      </c>
      <c r="C7" s="19">
        <f>IFERROR(C5+C6,"")</f>
        <v>14059</v>
      </c>
      <c r="D7" s="19">
        <f t="shared" ref="D7:N7" si="1">IFERROR(D5+D6,"")</f>
        <v>24875.75</v>
      </c>
      <c r="E7" s="19">
        <f t="shared" si="1"/>
        <v>15531.93</v>
      </c>
      <c r="F7" s="19">
        <f t="shared" si="1"/>
        <v>-17675.27</v>
      </c>
      <c r="G7" s="19">
        <f t="shared" si="1"/>
        <v>16922.419999999998</v>
      </c>
      <c r="H7" s="19">
        <f t="shared" si="1"/>
        <v>19087.959999999995</v>
      </c>
      <c r="I7" s="19">
        <f t="shared" si="1"/>
        <v>18948.349999999999</v>
      </c>
      <c r="J7" s="19" t="str">
        <f t="shared" si="1"/>
        <v/>
      </c>
      <c r="K7" s="19" t="str">
        <f t="shared" si="1"/>
        <v/>
      </c>
      <c r="L7" s="19" t="str">
        <f t="shared" si="1"/>
        <v/>
      </c>
      <c r="M7" s="19" t="str">
        <f t="shared" si="1"/>
        <v/>
      </c>
      <c r="N7" s="19" t="str">
        <f t="shared" si="1"/>
        <v/>
      </c>
      <c r="O7" s="20">
        <f t="shared" si="0"/>
        <v>91750.139999999985</v>
      </c>
    </row>
    <row r="8" spans="1:15" ht="30" customHeight="1" x14ac:dyDescent="0.3">
      <c r="A8" s="1"/>
      <c r="B8" s="2" t="s">
        <v>5</v>
      </c>
      <c r="C8" s="17">
        <v>2400</v>
      </c>
      <c r="D8" s="17">
        <v>2500</v>
      </c>
      <c r="E8" s="17">
        <v>2600</v>
      </c>
      <c r="F8" s="17">
        <v>2700</v>
      </c>
      <c r="G8" s="17">
        <v>2900</v>
      </c>
      <c r="H8" s="17">
        <v>3000</v>
      </c>
      <c r="I8" s="17">
        <v>3200</v>
      </c>
      <c r="J8" s="17"/>
      <c r="K8" s="17"/>
      <c r="L8" s="17"/>
      <c r="M8" s="17"/>
      <c r="N8" s="17"/>
      <c r="O8" s="18">
        <f t="shared" si="0"/>
        <v>19300</v>
      </c>
    </row>
    <row r="9" spans="1:15" ht="30" customHeight="1" x14ac:dyDescent="0.3">
      <c r="A9" s="1"/>
      <c r="B9" s="6" t="s">
        <v>6</v>
      </c>
      <c r="C9" s="21">
        <f>IFERROR(C7-C8,"")</f>
        <v>11659</v>
      </c>
      <c r="D9" s="21">
        <f t="shared" ref="D9:O9" si="2">IFERROR(D7-D8,"")</f>
        <v>22375.75</v>
      </c>
      <c r="E9" s="21">
        <f t="shared" si="2"/>
        <v>12931.93</v>
      </c>
      <c r="F9" s="21">
        <f t="shared" si="2"/>
        <v>-20375.27</v>
      </c>
      <c r="G9" s="21">
        <f t="shared" si="2"/>
        <v>14022.419999999998</v>
      </c>
      <c r="H9" s="21">
        <f t="shared" si="2"/>
        <v>16087.959999999995</v>
      </c>
      <c r="I9" s="21">
        <f t="shared" si="2"/>
        <v>15748.349999999999</v>
      </c>
      <c r="J9" s="21" t="str">
        <f t="shared" si="2"/>
        <v/>
      </c>
      <c r="K9" s="21" t="str">
        <f t="shared" si="2"/>
        <v/>
      </c>
      <c r="L9" s="21" t="str">
        <f t="shared" si="2"/>
        <v/>
      </c>
      <c r="M9" s="21" t="str">
        <f t="shared" si="2"/>
        <v/>
      </c>
      <c r="N9" s="21" t="str">
        <f t="shared" si="2"/>
        <v/>
      </c>
      <c r="O9" s="22">
        <f t="shared" si="2"/>
        <v>72450.139999999985</v>
      </c>
    </row>
  </sheetData>
  <dataConsolidate/>
  <mergeCells count="6">
    <mergeCell ref="B3:O3"/>
    <mergeCell ref="C2:K2"/>
    <mergeCell ref="L1:O1"/>
    <mergeCell ref="L2:O2"/>
    <mergeCell ref="B1:B2"/>
    <mergeCell ref="C1:K1"/>
  </mergeCells>
  <dataValidations xWindow="289" yWindow="599" count="11">
    <dataValidation allowBlank="1" showInputMessage="1" showErrorMessage="1" prompt="Créez un compte de résultat dans cette feuille de calcul. Entrez l’année dans la cellule B1 et nom de l’entreprise dans la cellule C2. Le revenu net est calculé automatiquement dans la cellule L2. Le graphique figure dans la cellule B3." sqref="A1"/>
    <dataValidation allowBlank="1" showInputMessage="1" prompt="Cette cellule contient le titre de cette feuille de calcul. Entrez le nom de l’entreprise dans la cellule ci-dessous." sqref="C1:K1"/>
    <dataValidation allowBlank="1" showInputMessage="1" showErrorMessage="1" prompt="Le revenu net est calculé automatiquement dans la cellule ci-dessous." sqref="L1:O1"/>
    <dataValidation allowBlank="1" showInputMessage="1" showErrorMessage="1" prompt="Le bénéfice d’exploitation est calculé automatiquement dans les cellules à droite. Entrez le revenu d’intérêts traité comme charge dans les cellules C6 à O6." sqref="B5"/>
    <dataValidation allowBlank="1" showInputMessage="1" showErrorMessage="1" prompt="Entrez le revenu d’intérêts traité comme charge dans cette cellule. Le bénéfice avant impôts est calculé automatiquement dans les cellules C7 à O7." sqref="B6"/>
    <dataValidation allowBlank="1" showInputMessage="1" showErrorMessage="1" prompt="Le bénéfice avant impôts est calculé automatiquement dans les cellules à droite. Entrez la charge d’impôts dans les cellules C8 à O8." sqref="B7"/>
    <dataValidation allowBlank="1" showInputMessage="1" showErrorMessage="1" prompt="Entrez la charge d’impôts dans les cellules à droite. Le revenu net est calculé automatiquement dans les cellules C9 à O9." sqref="B8"/>
    <dataValidation allowBlank="1" showInputMessage="1" showErrorMessage="1" prompt="Le revenu net est calculé automatiquement dans les cellules à droite." sqref="B9"/>
    <dataValidation allowBlank="1" showInputMessage="1" showErrorMessage="1" prompt="Entrez l’année dans cette cellule." sqref="B1"/>
    <dataValidation allowBlank="1" showInputMessage="1" showErrorMessage="1" prompt="Le revenu net est calculé automatiquement dans cette cellule. Entrez les détails du chiffre d’affaires dans le tableau Chiffre d’affaires, et les charges d’exploitation dans le tableau Dépenses." sqref="L2:O2"/>
    <dataValidation allowBlank="1" showInputMessage="1" showErrorMessage="1" prompt="Entrez le nom de l’entreprise dans cette cellule. Le revenu net est calculé automatiquement dans la cellule à droite." sqref="C2:K2"/>
  </dataValidations>
  <printOptions horizontalCentered="1"/>
  <pageMargins left="0.25" right="0.25" top="0.75" bottom="0.75" header="0.3" footer="0.3"/>
  <pageSetup paperSize="9" scale="76" fitToHeight="0" orientation="landscape" r:id="rId1"/>
  <headerFooter differentFirst="1">
    <oddFooter>&amp;C&amp;K03+000Page &amp;P of &amp;N</oddFooter>
  </headerFooter>
  <ignoredErrors>
    <ignoredError sqref="O6:O8 J9:N9 J7:N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12"/>
  <sheetViews>
    <sheetView showGridLines="0" workbookViewId="0"/>
  </sheetViews>
  <sheetFormatPr baseColWidth="10" defaultColWidth="9" defaultRowHeight="30" customHeight="1" x14ac:dyDescent="0.3"/>
  <cols>
    <col min="1" max="1" width="1.875" customWidth="1"/>
    <col min="2" max="2" width="32.375" customWidth="1"/>
    <col min="3" max="14" width="10" customWidth="1"/>
    <col min="15" max="15" width="20.25" customWidth="1"/>
    <col min="16" max="16" width="2.625" customWidth="1"/>
  </cols>
  <sheetData>
    <row r="1" spans="1:15" s="7" customFormat="1" ht="30" customHeight="1" x14ac:dyDescent="0.3">
      <c r="A1" s="30"/>
      <c r="B1" s="39" t="str">
        <f>'Charges d’exploitation'!B1:B2</f>
        <v>ANNÉE</v>
      </c>
      <c r="C1" s="40" t="s">
        <v>28</v>
      </c>
      <c r="D1" s="40"/>
      <c r="E1" s="40"/>
      <c r="F1" s="40"/>
      <c r="G1" s="40"/>
      <c r="H1" s="40"/>
      <c r="I1" s="40"/>
      <c r="J1" s="40"/>
      <c r="K1" s="40"/>
      <c r="L1"/>
      <c r="M1"/>
      <c r="N1"/>
      <c r="O1"/>
    </row>
    <row r="2" spans="1:15" ht="65.099999999999994" customHeight="1" x14ac:dyDescent="0.3">
      <c r="A2" s="1"/>
      <c r="B2" s="39"/>
      <c r="C2" s="36" t="str">
        <f>'Compte de résultat'!C2:K2</f>
        <v>NOM DE L’ENTREPRISE</v>
      </c>
      <c r="D2" s="36"/>
      <c r="E2" s="36"/>
      <c r="F2" s="36"/>
      <c r="G2" s="36"/>
      <c r="H2" s="36"/>
      <c r="I2" s="36"/>
      <c r="J2" s="36"/>
      <c r="K2" s="36"/>
    </row>
    <row r="3" spans="1:15" ht="30" customHeight="1" x14ac:dyDescent="0.3">
      <c r="A3" s="4"/>
      <c r="B3" s="13" t="s">
        <v>18</v>
      </c>
      <c r="C3" s="14" t="s">
        <v>46</v>
      </c>
      <c r="D3" s="14" t="s">
        <v>47</v>
      </c>
      <c r="E3" s="14" t="s">
        <v>48</v>
      </c>
      <c r="F3" s="14" t="s">
        <v>8</v>
      </c>
      <c r="G3" s="14" t="s">
        <v>9</v>
      </c>
      <c r="H3" s="14" t="s">
        <v>10</v>
      </c>
      <c r="I3" s="14" t="s">
        <v>11</v>
      </c>
      <c r="J3" s="14" t="s">
        <v>49</v>
      </c>
      <c r="K3" s="14" t="s">
        <v>12</v>
      </c>
      <c r="L3" s="14" t="s">
        <v>14</v>
      </c>
      <c r="M3" s="14" t="s">
        <v>15</v>
      </c>
      <c r="N3" s="14" t="s">
        <v>16</v>
      </c>
      <c r="O3" s="14" t="s">
        <v>17</v>
      </c>
    </row>
    <row r="4" spans="1:15" ht="30" customHeight="1" x14ac:dyDescent="0.3">
      <c r="A4" s="1"/>
      <c r="B4" s="10" t="s">
        <v>19</v>
      </c>
      <c r="C4" s="25">
        <v>50000</v>
      </c>
      <c r="D4" s="25">
        <v>63098</v>
      </c>
      <c r="E4" s="25">
        <v>55125</v>
      </c>
      <c r="F4" s="25">
        <v>23881</v>
      </c>
      <c r="G4" s="25">
        <v>60775.31</v>
      </c>
      <c r="H4" s="25">
        <v>63814.080000000002</v>
      </c>
      <c r="I4" s="25">
        <v>67004.78</v>
      </c>
      <c r="J4" s="25">
        <v>89000</v>
      </c>
      <c r="K4" s="25"/>
      <c r="L4" s="25"/>
      <c r="M4" s="25"/>
      <c r="N4" s="25"/>
      <c r="O4" s="25">
        <f>SUM(C4:N4)</f>
        <v>472698.17000000004</v>
      </c>
    </row>
    <row r="5" spans="1:15" ht="30" customHeight="1" x14ac:dyDescent="0.3">
      <c r="A5" s="1"/>
      <c r="B5" s="10" t="s">
        <v>20</v>
      </c>
      <c r="C5" s="25">
        <v>0</v>
      </c>
      <c r="D5" s="25">
        <v>-500</v>
      </c>
      <c r="E5" s="25">
        <v>0</v>
      </c>
      <c r="F5" s="25">
        <v>0</v>
      </c>
      <c r="G5" s="25">
        <v>-234</v>
      </c>
      <c r="H5" s="25">
        <v>0</v>
      </c>
      <c r="I5" s="25">
        <v>0</v>
      </c>
      <c r="J5" s="25">
        <v>-300</v>
      </c>
      <c r="K5" s="25"/>
      <c r="L5" s="25"/>
      <c r="M5" s="25"/>
      <c r="N5" s="25"/>
      <c r="O5" s="25">
        <f t="shared" ref="O5:O9" si="0">SUM(C5:N5)</f>
        <v>-1034</v>
      </c>
    </row>
    <row r="6" spans="1:15" ht="30" customHeight="1" x14ac:dyDescent="0.3">
      <c r="A6" s="1"/>
      <c r="B6" s="10" t="s">
        <v>21</v>
      </c>
      <c r="C6" s="25">
        <v>-5000</v>
      </c>
      <c r="D6" s="25">
        <v>-5250</v>
      </c>
      <c r="E6" s="25">
        <v>-5513</v>
      </c>
      <c r="F6" s="25">
        <v>-5788</v>
      </c>
      <c r="G6" s="25">
        <v>-6078</v>
      </c>
      <c r="H6" s="25">
        <v>-5324</v>
      </c>
      <c r="I6" s="25">
        <v>-6700</v>
      </c>
      <c r="J6" s="25">
        <v>-400</v>
      </c>
      <c r="K6" s="25"/>
      <c r="L6" s="25"/>
      <c r="M6" s="25"/>
      <c r="N6" s="25"/>
      <c r="O6" s="25">
        <f t="shared" si="0"/>
        <v>-40053</v>
      </c>
    </row>
    <row r="7" spans="1:15" ht="30" customHeight="1" x14ac:dyDescent="0.3">
      <c r="A7" s="1"/>
      <c r="B7" s="10" t="s">
        <v>22</v>
      </c>
      <c r="C7" s="25">
        <v>0</v>
      </c>
      <c r="D7" s="25">
        <v>0</v>
      </c>
      <c r="E7" s="25">
        <v>0</v>
      </c>
      <c r="F7" s="25">
        <v>0</v>
      </c>
      <c r="G7" s="25">
        <v>0</v>
      </c>
      <c r="H7" s="25">
        <v>0</v>
      </c>
      <c r="I7" s="25">
        <v>0</v>
      </c>
      <c r="J7" s="25">
        <v>2000</v>
      </c>
      <c r="K7" s="25"/>
      <c r="L7" s="25"/>
      <c r="M7" s="25"/>
      <c r="N7" s="25"/>
      <c r="O7" s="25">
        <f t="shared" si="0"/>
        <v>2000</v>
      </c>
    </row>
    <row r="8" spans="1:15" ht="30" customHeight="1" x14ac:dyDescent="0.3">
      <c r="A8" s="1"/>
      <c r="B8" s="10" t="s">
        <v>23</v>
      </c>
      <c r="C8" s="25">
        <v>0</v>
      </c>
      <c r="D8" s="25">
        <v>0</v>
      </c>
      <c r="E8" s="25">
        <v>0</v>
      </c>
      <c r="F8" s="25">
        <v>0</v>
      </c>
      <c r="G8" s="25">
        <v>0</v>
      </c>
      <c r="H8" s="25">
        <v>0</v>
      </c>
      <c r="I8" s="25">
        <v>0</v>
      </c>
      <c r="J8" s="25"/>
      <c r="K8" s="25"/>
      <c r="L8" s="25"/>
      <c r="M8" s="25"/>
      <c r="N8" s="25"/>
      <c r="O8" s="25">
        <f t="shared" si="0"/>
        <v>0</v>
      </c>
    </row>
    <row r="9" spans="1:15" ht="30" customHeight="1" x14ac:dyDescent="0.3">
      <c r="A9" s="1"/>
      <c r="B9" s="10" t="s">
        <v>24</v>
      </c>
      <c r="C9" s="25">
        <v>0</v>
      </c>
      <c r="D9" s="25">
        <v>0</v>
      </c>
      <c r="E9" s="25">
        <v>0</v>
      </c>
      <c r="F9" s="25">
        <v>0</v>
      </c>
      <c r="G9" s="25">
        <v>0</v>
      </c>
      <c r="H9" s="25">
        <v>0</v>
      </c>
      <c r="I9" s="25">
        <v>0</v>
      </c>
      <c r="J9" s="25"/>
      <c r="K9" s="25"/>
      <c r="L9" s="25"/>
      <c r="M9" s="25"/>
      <c r="N9" s="25"/>
      <c r="O9" s="25">
        <f t="shared" si="0"/>
        <v>0</v>
      </c>
    </row>
    <row r="10" spans="1:15" ht="30" customHeight="1" x14ac:dyDescent="0.3">
      <c r="A10" s="1"/>
      <c r="B10" s="10" t="s">
        <v>25</v>
      </c>
      <c r="C10" s="26">
        <f t="shared" ref="C10:N10" si="1">IF(SUM(C4:C9)=0,"",SUM(C4:C9))</f>
        <v>45000</v>
      </c>
      <c r="D10" s="26">
        <f t="shared" si="1"/>
        <v>57348</v>
      </c>
      <c r="E10" s="26">
        <f t="shared" si="1"/>
        <v>49612</v>
      </c>
      <c r="F10" s="26">
        <f t="shared" si="1"/>
        <v>18093</v>
      </c>
      <c r="G10" s="26">
        <f t="shared" si="1"/>
        <v>54463.31</v>
      </c>
      <c r="H10" s="26">
        <f t="shared" si="1"/>
        <v>58490.080000000002</v>
      </c>
      <c r="I10" s="26">
        <f t="shared" si="1"/>
        <v>60304.78</v>
      </c>
      <c r="J10" s="26">
        <f t="shared" si="1"/>
        <v>90300</v>
      </c>
      <c r="K10" s="26" t="str">
        <f t="shared" si="1"/>
        <v/>
      </c>
      <c r="L10" s="26" t="str">
        <f t="shared" si="1"/>
        <v/>
      </c>
      <c r="M10" s="26" t="str">
        <f t="shared" si="1"/>
        <v/>
      </c>
      <c r="N10" s="26" t="str">
        <f t="shared" si="1"/>
        <v/>
      </c>
      <c r="O10" s="27">
        <f>SUBTOTAL(109,Chiffre_d’affaires[Exercice à ce jour])</f>
        <v>433611.17000000004</v>
      </c>
    </row>
    <row r="11" spans="1:15" ht="30" customHeight="1" x14ac:dyDescent="0.3">
      <c r="A11" s="1"/>
      <c r="B11" s="9" t="s">
        <v>26</v>
      </c>
      <c r="C11" s="28">
        <v>20000</v>
      </c>
      <c r="D11" s="28">
        <v>21000</v>
      </c>
      <c r="E11" s="28">
        <v>22050</v>
      </c>
      <c r="F11" s="28">
        <v>23152.5</v>
      </c>
      <c r="G11" s="28">
        <v>24310.13</v>
      </c>
      <c r="H11" s="28">
        <v>25525.63</v>
      </c>
      <c r="I11" s="28">
        <v>26801.91</v>
      </c>
      <c r="J11" s="28">
        <v>48654</v>
      </c>
      <c r="K11" s="28"/>
      <c r="L11" s="28"/>
      <c r="M11" s="28"/>
      <c r="N11" s="28"/>
      <c r="O11" s="28">
        <f>SUM(C11:N11)</f>
        <v>211494.17</v>
      </c>
    </row>
    <row r="12" spans="1:15" ht="30" customHeight="1" x14ac:dyDescent="0.3">
      <c r="B12" s="3" t="s">
        <v>27</v>
      </c>
      <c r="C12" s="29">
        <f t="shared" ref="C12:O12" si="2">IFERROR(C10-C11,"")</f>
        <v>25000</v>
      </c>
      <c r="D12" s="29">
        <f t="shared" si="2"/>
        <v>36348</v>
      </c>
      <c r="E12" s="29">
        <f t="shared" si="2"/>
        <v>27562</v>
      </c>
      <c r="F12" s="29">
        <f t="shared" si="2"/>
        <v>-5059.5</v>
      </c>
      <c r="G12" s="29">
        <f t="shared" si="2"/>
        <v>30153.179999999997</v>
      </c>
      <c r="H12" s="29">
        <f t="shared" si="2"/>
        <v>32964.449999999997</v>
      </c>
      <c r="I12" s="29">
        <f t="shared" si="2"/>
        <v>33502.869999999995</v>
      </c>
      <c r="J12" s="29">
        <f t="shared" si="2"/>
        <v>41646</v>
      </c>
      <c r="K12" s="29" t="str">
        <f t="shared" si="2"/>
        <v/>
      </c>
      <c r="L12" s="29" t="str">
        <f t="shared" si="2"/>
        <v/>
      </c>
      <c r="M12" s="29" t="str">
        <f t="shared" si="2"/>
        <v/>
      </c>
      <c r="N12" s="29" t="str">
        <f t="shared" si="2"/>
        <v/>
      </c>
      <c r="O12" s="29">
        <f t="shared" si="2"/>
        <v>222117.00000000003</v>
      </c>
    </row>
  </sheetData>
  <dataConsolidate/>
  <mergeCells count="3">
    <mergeCell ref="B1:B2"/>
    <mergeCell ref="C1:K1"/>
    <mergeCell ref="C2:K2"/>
  </mergeCells>
  <dataValidations count="9">
    <dataValidation allowBlank="1" showInputMessage="1" showErrorMessage="1" prompt="Entrez les recettes de différentes sources dans tableau Chiffre d’affaires de cette feuille de calcul. La marge brute est calculée automatiquement." sqref="A1"/>
    <dataValidation allowBlank="1" showInputMessage="1" prompt="Cette cellule contient le titre de cette feuille de calcul. Le nom de l’entreprise est automatiquement mis à jour dans la cellule ci-dessous." sqref="C1:K1"/>
    <dataValidation allowBlank="1" showInputMessage="1" showErrorMessage="1" prompt="Entrez le chiffre d’affaires pour ce mois dans cette colonne sous ce titre." sqref="C3:N3"/>
    <dataValidation allowBlank="1" showInputMessage="1" showErrorMessage="1" prompt="La marge brute est calculée automatiquement dans les cellules à droite." sqref="B12"/>
    <dataValidation allowBlank="1" showInputMessage="1" showErrorMessage="1" prompt="Entrez les coûts des marchandises vendues dans les cellules à droite. La marge brute est calculée automatiquement dans la ligne ci-dessous." sqref="B11"/>
    <dataValidation allowBlank="1" showInputMessage="1" showErrorMessage="1" prompt="Le montant de l’exercice à ce jour est calculé automatiquement dans cette colonne sous ce titre. Les marges brutes figurent sous le tableau, sous le coût des marchandises vendues." sqref="O3"/>
    <dataValidation allowBlank="1" showInputMessage="1" showErrorMessage="1" prompt="Entrez ou personnalisez les éléments de recettes dans cette colonne sous ce titre. Entrer les montants de recettes sous chaque mois dans cette ligne à droite." sqref="B3"/>
    <dataValidation allowBlank="1" showInputMessage="1" showErrorMessage="1" prompt="L’année est automatiquement mise à jour dans cette cellule, et le nom de l’entreprise dans la cellule C2." sqref="B1:B2"/>
    <dataValidation allowBlank="1" showInputMessage="1" showErrorMessage="1" prompt="Le nom de l’entreprise est automatiquement mise à jour dans cette cellule. Entrez les détails des recettes dans le tableau ci-dessous." sqref="C2:K2"/>
  </dataValidations>
  <printOptions horizontalCentered="1"/>
  <pageMargins left="0.25" right="0.25" top="0.75" bottom="0.75" header="0.3" footer="0.3"/>
  <pageSetup paperSize="9" scale="76" fitToHeight="0" orientation="landscape" r:id="rId1"/>
  <headerFooter differentFirst="1">
    <oddFooter>&amp;C&amp;K03+000Page &amp;P of &amp;N</oddFooter>
  </headerFooter>
  <ignoredErrors>
    <ignoredError sqref="O4:O9" emptyCellReferenc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17"/>
  <sheetViews>
    <sheetView showGridLines="0" workbookViewId="0"/>
  </sheetViews>
  <sheetFormatPr baseColWidth="10" defaultColWidth="9" defaultRowHeight="30" customHeight="1" x14ac:dyDescent="0.3"/>
  <cols>
    <col min="1" max="1" width="1.875" customWidth="1"/>
    <col min="2" max="2" width="32.375" customWidth="1"/>
    <col min="3" max="14" width="10" customWidth="1"/>
    <col min="15" max="15" width="20.25" customWidth="1"/>
    <col min="16" max="16" width="2.625" customWidth="1"/>
  </cols>
  <sheetData>
    <row r="1" spans="1:15" s="7" customFormat="1" ht="30" customHeight="1" x14ac:dyDescent="0.3">
      <c r="A1" s="1"/>
      <c r="B1" s="39" t="str">
        <f>'Compte de résultat'!B1:B2</f>
        <v>ANNÉE</v>
      </c>
      <c r="C1" s="40" t="s">
        <v>44</v>
      </c>
      <c r="D1" s="40"/>
      <c r="E1" s="40"/>
      <c r="F1" s="40"/>
      <c r="G1" s="40"/>
      <c r="H1" s="40"/>
      <c r="I1" s="40"/>
      <c r="J1" s="40"/>
      <c r="K1" s="40"/>
      <c r="L1"/>
      <c r="M1"/>
      <c r="N1"/>
      <c r="O1"/>
    </row>
    <row r="2" spans="1:15" ht="65.099999999999994" customHeight="1" x14ac:dyDescent="0.3">
      <c r="A2" s="1"/>
      <c r="B2" s="39"/>
      <c r="C2" s="36" t="str">
        <f>'Compte de résultat'!C2:K2</f>
        <v>NOM DE L’ENTREPRISE</v>
      </c>
      <c r="D2" s="36"/>
      <c r="E2" s="36"/>
      <c r="F2" s="36"/>
      <c r="G2" s="36"/>
      <c r="H2" s="36"/>
      <c r="I2" s="36"/>
      <c r="J2" s="36"/>
      <c r="K2" s="36"/>
    </row>
    <row r="3" spans="1:15" ht="30" customHeight="1" x14ac:dyDescent="0.3">
      <c r="A3" s="4"/>
      <c r="B3" s="12" t="s">
        <v>29</v>
      </c>
      <c r="C3" s="15" t="s">
        <v>46</v>
      </c>
      <c r="D3" s="15" t="s">
        <v>47</v>
      </c>
      <c r="E3" s="15" t="s">
        <v>48</v>
      </c>
      <c r="F3" s="15" t="s">
        <v>8</v>
      </c>
      <c r="G3" s="15" t="s">
        <v>9</v>
      </c>
      <c r="H3" s="15" t="s">
        <v>10</v>
      </c>
      <c r="I3" s="15" t="s">
        <v>11</v>
      </c>
      <c r="J3" s="15" t="s">
        <v>49</v>
      </c>
      <c r="K3" s="15" t="s">
        <v>12</v>
      </c>
      <c r="L3" s="15" t="s">
        <v>14</v>
      </c>
      <c r="M3" s="15" t="s">
        <v>15</v>
      </c>
      <c r="N3" s="15" t="s">
        <v>16</v>
      </c>
      <c r="O3" s="15" t="s">
        <v>17</v>
      </c>
    </row>
    <row r="4" spans="1:15" ht="30" customHeight="1" x14ac:dyDescent="0.3">
      <c r="A4" s="1"/>
      <c r="B4" s="8" t="s">
        <v>30</v>
      </c>
      <c r="C4" s="32">
        <v>7500</v>
      </c>
      <c r="D4" s="32">
        <v>7875</v>
      </c>
      <c r="E4" s="32">
        <v>8268.75</v>
      </c>
      <c r="F4" s="32">
        <v>8682.19</v>
      </c>
      <c r="G4" s="32">
        <v>9116.2999999999993</v>
      </c>
      <c r="H4" s="32">
        <v>9572.11</v>
      </c>
      <c r="I4" s="32">
        <v>10050.719999999999</v>
      </c>
      <c r="J4" s="32"/>
      <c r="K4" s="32"/>
      <c r="L4" s="32"/>
      <c r="M4" s="32"/>
      <c r="N4" s="32"/>
      <c r="O4" s="33">
        <f t="shared" ref="O4:O16" si="0">SUM(C4:N4)</f>
        <v>61065.070000000007</v>
      </c>
    </row>
    <row r="5" spans="1:15" ht="30" customHeight="1" x14ac:dyDescent="0.3">
      <c r="A5" s="1"/>
      <c r="B5" s="8" t="s">
        <v>31</v>
      </c>
      <c r="C5" s="32">
        <v>500</v>
      </c>
      <c r="D5" s="32">
        <v>525</v>
      </c>
      <c r="E5" s="32">
        <v>551.25</v>
      </c>
      <c r="F5" s="32">
        <v>578.80999999999995</v>
      </c>
      <c r="G5" s="32">
        <v>607.75</v>
      </c>
      <c r="H5" s="32">
        <v>638.14</v>
      </c>
      <c r="I5" s="32">
        <v>670.05</v>
      </c>
      <c r="J5" s="32"/>
      <c r="K5" s="32"/>
      <c r="L5" s="32"/>
      <c r="M5" s="32"/>
      <c r="N5" s="32"/>
      <c r="O5" s="33">
        <f t="shared" si="0"/>
        <v>4071</v>
      </c>
    </row>
    <row r="6" spans="1:15" ht="30" customHeight="1" x14ac:dyDescent="0.3">
      <c r="A6" s="1"/>
      <c r="B6" s="8" t="s">
        <v>32</v>
      </c>
      <c r="C6" s="32">
        <v>1500</v>
      </c>
      <c r="D6" s="32">
        <v>1575</v>
      </c>
      <c r="E6" s="32">
        <v>1653.75</v>
      </c>
      <c r="F6" s="32">
        <v>1736.44</v>
      </c>
      <c r="G6" s="32">
        <v>1823.26</v>
      </c>
      <c r="H6" s="32">
        <v>1914.42</v>
      </c>
      <c r="I6" s="32">
        <v>2010.14</v>
      </c>
      <c r="J6" s="32"/>
      <c r="K6" s="32"/>
      <c r="L6" s="32"/>
      <c r="M6" s="32"/>
      <c r="N6" s="32"/>
      <c r="O6" s="33">
        <f>SUM(C6:N6)</f>
        <v>12213.01</v>
      </c>
    </row>
    <row r="7" spans="1:15" ht="30" customHeight="1" x14ac:dyDescent="0.3">
      <c r="A7" s="1"/>
      <c r="B7" s="8" t="s">
        <v>33</v>
      </c>
      <c r="C7" s="32">
        <v>475</v>
      </c>
      <c r="D7" s="32">
        <v>498.75</v>
      </c>
      <c r="E7" s="32">
        <v>523.69000000000005</v>
      </c>
      <c r="F7" s="32">
        <v>549.87</v>
      </c>
      <c r="G7" s="32">
        <v>577.37</v>
      </c>
      <c r="H7" s="32">
        <v>606.23</v>
      </c>
      <c r="I7" s="32">
        <v>636.54999999999995</v>
      </c>
      <c r="J7" s="32"/>
      <c r="K7" s="32"/>
      <c r="L7" s="32"/>
      <c r="M7" s="32"/>
      <c r="N7" s="32"/>
      <c r="O7" s="33">
        <f t="shared" si="0"/>
        <v>3867.46</v>
      </c>
    </row>
    <row r="8" spans="1:15" ht="30" customHeight="1" x14ac:dyDescent="0.3">
      <c r="A8" s="1"/>
      <c r="B8" s="8" t="s">
        <v>34</v>
      </c>
      <c r="C8" s="32">
        <v>123</v>
      </c>
      <c r="D8" s="32">
        <v>123</v>
      </c>
      <c r="E8" s="32">
        <v>123</v>
      </c>
      <c r="F8" s="32">
        <v>123</v>
      </c>
      <c r="G8" s="32">
        <v>123</v>
      </c>
      <c r="H8" s="32">
        <v>123</v>
      </c>
      <c r="I8" s="32">
        <v>123</v>
      </c>
      <c r="J8" s="32"/>
      <c r="K8" s="32"/>
      <c r="L8" s="32"/>
      <c r="M8" s="32"/>
      <c r="N8" s="32"/>
      <c r="O8" s="33">
        <f t="shared" si="0"/>
        <v>861</v>
      </c>
    </row>
    <row r="9" spans="1:15" ht="30" customHeight="1" x14ac:dyDescent="0.3">
      <c r="A9" s="1"/>
      <c r="B9" s="8" t="s">
        <v>35</v>
      </c>
      <c r="C9" s="32">
        <v>68</v>
      </c>
      <c r="D9" s="32">
        <v>68</v>
      </c>
      <c r="E9" s="32">
        <v>68</v>
      </c>
      <c r="F9" s="32">
        <v>68</v>
      </c>
      <c r="G9" s="32">
        <v>68</v>
      </c>
      <c r="H9" s="32">
        <v>68</v>
      </c>
      <c r="I9" s="32">
        <v>68</v>
      </c>
      <c r="J9" s="32"/>
      <c r="K9" s="32"/>
      <c r="L9" s="32"/>
      <c r="M9" s="32"/>
      <c r="N9" s="32"/>
      <c r="O9" s="33">
        <f t="shared" si="0"/>
        <v>476</v>
      </c>
    </row>
    <row r="10" spans="1:15" ht="30" customHeight="1" x14ac:dyDescent="0.3">
      <c r="A10" s="1"/>
      <c r="B10" s="8" t="s">
        <v>36</v>
      </c>
      <c r="C10" s="32">
        <v>125</v>
      </c>
      <c r="D10" s="32">
        <v>125</v>
      </c>
      <c r="E10" s="32">
        <v>125</v>
      </c>
      <c r="F10" s="32">
        <v>125</v>
      </c>
      <c r="G10" s="32">
        <v>125</v>
      </c>
      <c r="H10" s="32">
        <v>125</v>
      </c>
      <c r="I10" s="32">
        <v>125</v>
      </c>
      <c r="J10" s="32"/>
      <c r="K10" s="32"/>
      <c r="L10" s="32"/>
      <c r="M10" s="32"/>
      <c r="N10" s="32"/>
      <c r="O10" s="33">
        <f t="shared" si="0"/>
        <v>875</v>
      </c>
    </row>
    <row r="11" spans="1:15" ht="30" customHeight="1" x14ac:dyDescent="0.3">
      <c r="A11" s="1"/>
      <c r="B11" s="8" t="s">
        <v>37</v>
      </c>
      <c r="C11" s="32">
        <v>250</v>
      </c>
      <c r="D11" s="32">
        <v>262.5</v>
      </c>
      <c r="E11" s="32">
        <v>275.63</v>
      </c>
      <c r="F11" s="32">
        <v>289.41000000000003</v>
      </c>
      <c r="G11" s="32">
        <v>303.88</v>
      </c>
      <c r="H11" s="32">
        <v>319.07</v>
      </c>
      <c r="I11" s="32">
        <v>335.02</v>
      </c>
      <c r="J11" s="32"/>
      <c r="K11" s="32"/>
      <c r="L11" s="32"/>
      <c r="M11" s="32"/>
      <c r="N11" s="32"/>
      <c r="O11" s="33">
        <f>SUM(C11:N11)</f>
        <v>2035.51</v>
      </c>
    </row>
    <row r="12" spans="1:15" ht="30" customHeight="1" x14ac:dyDescent="0.3">
      <c r="A12" s="1"/>
      <c r="B12" s="8" t="s">
        <v>38</v>
      </c>
      <c r="C12" s="32">
        <v>100</v>
      </c>
      <c r="D12" s="32">
        <v>105</v>
      </c>
      <c r="E12" s="32">
        <v>110.25</v>
      </c>
      <c r="F12" s="32">
        <v>115.76</v>
      </c>
      <c r="G12" s="32">
        <v>121.55</v>
      </c>
      <c r="H12" s="32">
        <v>127.63</v>
      </c>
      <c r="I12" s="32">
        <v>134.01</v>
      </c>
      <c r="J12" s="32"/>
      <c r="K12" s="32"/>
      <c r="L12" s="32"/>
      <c r="M12" s="32"/>
      <c r="N12" s="32"/>
      <c r="O12" s="33">
        <f t="shared" si="0"/>
        <v>814.19999999999993</v>
      </c>
    </row>
    <row r="13" spans="1:15" ht="30" customHeight="1" x14ac:dyDescent="0.3">
      <c r="A13" s="1"/>
      <c r="B13" s="8" t="s">
        <v>39</v>
      </c>
      <c r="C13" s="32">
        <v>200</v>
      </c>
      <c r="D13" s="32">
        <v>210</v>
      </c>
      <c r="E13" s="32">
        <v>220.5</v>
      </c>
      <c r="F13" s="32">
        <v>231.53</v>
      </c>
      <c r="G13" s="32">
        <v>243.1</v>
      </c>
      <c r="H13" s="32">
        <v>255.26</v>
      </c>
      <c r="I13" s="32">
        <v>268.02</v>
      </c>
      <c r="J13" s="32"/>
      <c r="K13" s="32"/>
      <c r="L13" s="32"/>
      <c r="M13" s="32"/>
      <c r="N13" s="32"/>
      <c r="O13" s="33">
        <f t="shared" si="0"/>
        <v>1628.4099999999999</v>
      </c>
    </row>
    <row r="14" spans="1:15" ht="30" customHeight="1" x14ac:dyDescent="0.3">
      <c r="A14" s="1"/>
      <c r="B14" s="8" t="s">
        <v>40</v>
      </c>
      <c r="C14" s="32">
        <v>0</v>
      </c>
      <c r="D14" s="32">
        <v>0</v>
      </c>
      <c r="E14" s="32">
        <v>0</v>
      </c>
      <c r="F14" s="32">
        <v>0</v>
      </c>
      <c r="G14" s="32">
        <v>0</v>
      </c>
      <c r="H14" s="32">
        <v>0</v>
      </c>
      <c r="I14" s="32">
        <v>0</v>
      </c>
      <c r="J14" s="32"/>
      <c r="K14" s="32"/>
      <c r="L14" s="32"/>
      <c r="M14" s="32"/>
      <c r="N14" s="32"/>
      <c r="O14" s="33">
        <f t="shared" si="0"/>
        <v>0</v>
      </c>
    </row>
    <row r="15" spans="1:15" ht="30" customHeight="1" x14ac:dyDescent="0.3">
      <c r="A15" s="1"/>
      <c r="B15" s="8" t="s">
        <v>41</v>
      </c>
      <c r="C15" s="32">
        <v>0</v>
      </c>
      <c r="D15" s="32">
        <v>0</v>
      </c>
      <c r="E15" s="32">
        <v>0</v>
      </c>
      <c r="F15" s="32">
        <v>0</v>
      </c>
      <c r="G15" s="32">
        <v>0</v>
      </c>
      <c r="H15" s="32">
        <v>0</v>
      </c>
      <c r="I15" s="32">
        <v>0</v>
      </c>
      <c r="J15" s="32"/>
      <c r="K15" s="32"/>
      <c r="L15" s="32"/>
      <c r="M15" s="32"/>
      <c r="N15" s="32"/>
      <c r="O15" s="33">
        <f t="shared" si="0"/>
        <v>0</v>
      </c>
    </row>
    <row r="16" spans="1:15" ht="30" customHeight="1" x14ac:dyDescent="0.3">
      <c r="A16" s="1"/>
      <c r="B16" s="8" t="s">
        <v>42</v>
      </c>
      <c r="C16" s="32">
        <v>0</v>
      </c>
      <c r="D16" s="32">
        <v>0</v>
      </c>
      <c r="E16" s="32">
        <v>0</v>
      </c>
      <c r="F16" s="32">
        <v>0</v>
      </c>
      <c r="G16" s="32">
        <v>0</v>
      </c>
      <c r="H16" s="32">
        <v>0</v>
      </c>
      <c r="I16" s="32">
        <v>0</v>
      </c>
      <c r="J16" s="32"/>
      <c r="K16" s="32"/>
      <c r="L16" s="32"/>
      <c r="M16" s="32"/>
      <c r="N16" s="32"/>
      <c r="O16" s="33">
        <f t="shared" si="0"/>
        <v>0</v>
      </c>
    </row>
    <row r="17" spans="2:15" ht="30" customHeight="1" x14ac:dyDescent="0.3">
      <c r="B17" s="8" t="s">
        <v>43</v>
      </c>
      <c r="C17" s="34">
        <f t="shared" ref="C17:N17" si="1">IF(SUM(C4:C16)=0,"",SUM(C4:C16))</f>
        <v>10841</v>
      </c>
      <c r="D17" s="34">
        <f t="shared" si="1"/>
        <v>11367.25</v>
      </c>
      <c r="E17" s="34">
        <f t="shared" si="1"/>
        <v>11919.82</v>
      </c>
      <c r="F17" s="34">
        <f t="shared" si="1"/>
        <v>12500.010000000002</v>
      </c>
      <c r="G17" s="34">
        <f t="shared" si="1"/>
        <v>13109.21</v>
      </c>
      <c r="H17" s="34">
        <f t="shared" si="1"/>
        <v>13748.859999999999</v>
      </c>
      <c r="I17" s="34">
        <f t="shared" si="1"/>
        <v>14420.509999999998</v>
      </c>
      <c r="J17" s="34" t="str">
        <f t="shared" si="1"/>
        <v/>
      </c>
      <c r="K17" s="34" t="str">
        <f t="shared" si="1"/>
        <v/>
      </c>
      <c r="L17" s="34" t="str">
        <f t="shared" si="1"/>
        <v/>
      </c>
      <c r="M17" s="34" t="str">
        <f t="shared" si="1"/>
        <v/>
      </c>
      <c r="N17" s="34" t="str">
        <f t="shared" si="1"/>
        <v/>
      </c>
      <c r="O17" s="31">
        <f>SUBTOTAL(109,Dépenses[Exercice à ce jour])</f>
        <v>87906.66</v>
      </c>
    </row>
  </sheetData>
  <dataConsolidate/>
  <mergeCells count="3">
    <mergeCell ref="B1:B2"/>
    <mergeCell ref="C1:K1"/>
    <mergeCell ref="C2:K2"/>
  </mergeCells>
  <dataValidations count="7">
    <dataValidation allowBlank="1" showInputMessage="1" showErrorMessage="1" prompt="Entrez les charges d’exploitation de ce mois dans cette colonne sous ce titre." sqref="C3:N3"/>
    <dataValidation allowBlank="1" showInputMessage="1" showErrorMessage="1" prompt="Le montant de l’exercice à ce jour est calculé automatiquement dans cette colonne sous ce titre. Le total des charges d’exploitation figure dans la ligne à la fin du tableau." sqref="O3"/>
    <dataValidation allowBlank="1" showInputMessage="1" showErrorMessage="1" prompt="Entrez ou personnalisez les éléments des charges d’exploitation dans cette colonne sous ce titre." sqref="B3"/>
    <dataValidation allowBlank="1" showInputMessage="1" prompt="Cette cellule contient le titre de cette feuille de calcul. Le nom de l’entreprise est automatiquement mis à jour dans la cellule ci-dessous." sqref="C1:K1"/>
    <dataValidation allowBlank="1" showInputMessage="1" showErrorMessage="1" prompt="Entrez les charges d’exploitation dans le tableau Dépenses de cette feuille de calcul. Le total est calculé automatiquement." sqref="A1"/>
    <dataValidation allowBlank="1" showInputMessage="1" showErrorMessage="1" prompt="L’année est automatiquement mise à jour dans cette cellule, et le nom de l’entreprise dans la cellule C2." sqref="B1:B2"/>
    <dataValidation allowBlank="1" showInputMessage="1" showErrorMessage="1" prompt="Le nom de l’entreprise est automatiquement mise à jour dans cette cellule. Entrez les détails des dépenses dans le tableau ci-dessous." sqref="C2:K2"/>
  </dataValidations>
  <printOptions horizontalCentered="1"/>
  <pageMargins left="0.25" right="0.25" top="0.75" bottom="0.75" header="0.3" footer="0.3"/>
  <pageSetup paperSize="9" scale="76" fitToHeight="0" orientation="landscape" r:id="rId1"/>
  <headerFooter differentFirst="1">
    <oddFooter>&amp;C&amp;K03+000Page &amp;P of &amp;N</oddFooter>
  </headerFooter>
  <ignoredErrors>
    <ignoredError sqref="O4:O16"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Compte de résultat</vt:lpstr>
      <vt:lpstr>Chiffre d’affaires</vt:lpstr>
      <vt:lpstr>Charges d’exploitation</vt:lpstr>
      <vt:lpstr>'Charges d’exploitation'!Impression_des_titres</vt:lpstr>
      <vt:lpstr>'Compte de résultat'!Impression_des_titres</vt:lpstr>
      <vt:lpstr>RevenuNet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tester</cp:lastModifiedBy>
  <dcterms:created xsi:type="dcterms:W3CDTF">2018-02-27T04:33:55Z</dcterms:created>
  <dcterms:modified xsi:type="dcterms:W3CDTF">2018-04-25T08:08:46Z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2018-02-27T04:33:58.1250501Z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