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120" yWindow="60" windowWidth="15480" windowHeight="9015"/>
  </bookViews>
  <sheets>
    <sheet name="A LIRE" sheetId="2" r:id="rId1"/>
    <sheet name="Récapitulatif" sheetId="10" r:id="rId2"/>
    <sheet name="Juin 2010" sheetId="3" r:id="rId3"/>
    <sheet name="Juillet 2010" sheetId="1" r:id="rId4"/>
    <sheet name="Août 2010" sheetId="4" r:id="rId5"/>
    <sheet name="Septembre 2010" sheetId="5" r:id="rId6"/>
    <sheet name="Octobre 2010" sheetId="6" r:id="rId7"/>
    <sheet name="Novembre 2010" sheetId="7" r:id="rId8"/>
    <sheet name="Décembre 2010" sheetId="8" r:id="rId9"/>
  </sheets>
  <definedNames>
    <definedName name="AOUT">'Août 2010'!$1:$1048576</definedName>
    <definedName name="H">Récapitulatif!$H$2:$H$18</definedName>
    <definedName name="heure1">Récapitulatif!$P$4:$P$11</definedName>
    <definedName name="heure2">Récapitulatif!$P$21:$P$28</definedName>
    <definedName name="heure3">Récapitulatif!$P$29:$P$37</definedName>
    <definedName name="Heure41">Récapitulatif!$P$39:$P$69</definedName>
    <definedName name="HH">Récapitulatif!$I$2:$I$18</definedName>
    <definedName name="HHH">Récapitulatif!$J$2:$J$10</definedName>
    <definedName name="HHHH">Récapitulatif!$K$2:$K$34</definedName>
    <definedName name="JUILLET">'Juillet 2010'!$L$30</definedName>
    <definedName name="JUIN">'Juin 2010'!$I$3</definedName>
    <definedName name="_xlnm.Print_Area" localSheetId="0">'A LIRE'!$A$1:$D$62</definedName>
    <definedName name="_xlnm.Print_Area" localSheetId="4">'Août 2010'!$A$1:$P$70</definedName>
    <definedName name="_xlnm.Print_Area" localSheetId="8">'Décembre 2010'!$A$1:$P$70</definedName>
    <definedName name="_xlnm.Print_Area" localSheetId="3">'Juillet 2010'!$A$1:$O$70</definedName>
    <definedName name="_xlnm.Print_Area" localSheetId="2">'Juin 2010'!$A$1:$O$70</definedName>
    <definedName name="_xlnm.Print_Area" localSheetId="7">'Novembre 2010'!$A$1:$P$70</definedName>
    <definedName name="_xlnm.Print_Area" localSheetId="6">'Octobre 2010'!$A$1:$O$70</definedName>
    <definedName name="_xlnm.Print_Area" localSheetId="1">Récapitulatif!$A$1:$H$57</definedName>
    <definedName name="_xlnm.Print_Area" localSheetId="5">'Septembre 2010'!$A$1:$P$70</definedName>
    <definedName name="Récapitulatif">Récapitulatif!$B$22</definedName>
    <definedName name="SSEPTEMBRE">'Septembre 2010'!$1:$1048576</definedName>
  </definedNames>
  <calcPr calcId="145621"/>
</workbook>
</file>

<file path=xl/calcChain.xml><?xml version="1.0" encoding="utf-8"?>
<calcChain xmlns="http://schemas.openxmlformats.org/spreadsheetml/2006/main">
  <c r="C1" i="10" l="1"/>
  <c r="N3" i="8"/>
  <c r="M3" i="8"/>
  <c r="I2" i="8"/>
  <c r="N3" i="7"/>
  <c r="M3" i="7"/>
  <c r="I2" i="7"/>
  <c r="N3" i="6"/>
  <c r="M3" i="6"/>
  <c r="I2" i="6"/>
  <c r="N3" i="4"/>
  <c r="M3" i="4"/>
  <c r="I2" i="4"/>
  <c r="N3" i="5"/>
  <c r="M3" i="5"/>
  <c r="I2" i="5"/>
  <c r="N3" i="1"/>
  <c r="M3" i="1"/>
  <c r="I2" i="1"/>
  <c r="N3" i="3"/>
  <c r="M3" i="3"/>
  <c r="I2" i="3"/>
  <c r="H30" i="8"/>
  <c r="E30" i="8"/>
  <c r="I30" i="8" s="1"/>
  <c r="H29" i="8"/>
  <c r="I29" i="8" s="1"/>
  <c r="E29" i="8"/>
  <c r="H28" i="8"/>
  <c r="E28" i="8"/>
  <c r="H27" i="8"/>
  <c r="I27" i="8" s="1"/>
  <c r="E27" i="8"/>
  <c r="H26" i="8"/>
  <c r="E26" i="8"/>
  <c r="H24" i="8"/>
  <c r="I24" i="8" s="1"/>
  <c r="E24" i="8"/>
  <c r="H23" i="8"/>
  <c r="E23" i="8"/>
  <c r="H22" i="8"/>
  <c r="I22" i="8" s="1"/>
  <c r="E22" i="8"/>
  <c r="H21" i="8"/>
  <c r="E21" i="8"/>
  <c r="H20" i="8"/>
  <c r="I20" i="8" s="1"/>
  <c r="E20" i="8"/>
  <c r="H18" i="8"/>
  <c r="E18" i="8"/>
  <c r="H17" i="8"/>
  <c r="I17" i="8" s="1"/>
  <c r="E17" i="8"/>
  <c r="H16" i="8"/>
  <c r="E16" i="8"/>
  <c r="H15" i="8"/>
  <c r="I15" i="8" s="1"/>
  <c r="E15" i="8"/>
  <c r="H14" i="8"/>
  <c r="E14" i="8"/>
  <c r="H12" i="8"/>
  <c r="I12" i="8" s="1"/>
  <c r="E12" i="8"/>
  <c r="H11" i="8"/>
  <c r="E11" i="8"/>
  <c r="H10" i="8"/>
  <c r="I10" i="8" s="1"/>
  <c r="E10" i="8"/>
  <c r="H9" i="8"/>
  <c r="E9" i="8"/>
  <c r="H8" i="8"/>
  <c r="I8" i="8" s="1"/>
  <c r="E8" i="8"/>
  <c r="H6" i="8"/>
  <c r="E6" i="8"/>
  <c r="H5" i="8"/>
  <c r="E5" i="8"/>
  <c r="H4" i="8"/>
  <c r="E4" i="8"/>
  <c r="H30" i="7"/>
  <c r="I30" i="7" s="1"/>
  <c r="E30" i="7"/>
  <c r="H29" i="7"/>
  <c r="E29" i="7"/>
  <c r="H27" i="7"/>
  <c r="E27" i="7"/>
  <c r="H26" i="7"/>
  <c r="E26" i="7"/>
  <c r="H25" i="7"/>
  <c r="I25" i="7" s="1"/>
  <c r="K25" i="7" s="1"/>
  <c r="E25" i="7"/>
  <c r="H24" i="7"/>
  <c r="E24" i="7"/>
  <c r="H23" i="7"/>
  <c r="I23" i="7" s="1"/>
  <c r="K23" i="7" s="1"/>
  <c r="E23" i="7"/>
  <c r="H21" i="7"/>
  <c r="E21" i="7"/>
  <c r="H20" i="7"/>
  <c r="I20" i="7" s="1"/>
  <c r="K20" i="7" s="1"/>
  <c r="E20" i="7"/>
  <c r="H19" i="7"/>
  <c r="E19" i="7"/>
  <c r="H18" i="7"/>
  <c r="I18" i="7" s="1"/>
  <c r="K18" i="7" s="1"/>
  <c r="E18" i="7"/>
  <c r="H17" i="7"/>
  <c r="E17" i="7"/>
  <c r="H15" i="7"/>
  <c r="I15" i="7" s="1"/>
  <c r="E15" i="7"/>
  <c r="H14" i="7"/>
  <c r="E14" i="7"/>
  <c r="H13" i="7"/>
  <c r="I13" i="7" s="1"/>
  <c r="K13" i="7" s="1"/>
  <c r="E13" i="7"/>
  <c r="H12" i="7"/>
  <c r="E12" i="7"/>
  <c r="H11" i="7"/>
  <c r="I11" i="7" s="1"/>
  <c r="K11" i="7" s="1"/>
  <c r="E11" i="7"/>
  <c r="H9" i="7"/>
  <c r="E9" i="7"/>
  <c r="H8" i="7"/>
  <c r="I8" i="7" s="1"/>
  <c r="K8" i="7" s="1"/>
  <c r="E8" i="7"/>
  <c r="H7" i="7"/>
  <c r="E7" i="7"/>
  <c r="H6" i="7"/>
  <c r="I6" i="7" s="1"/>
  <c r="K6" i="7" s="1"/>
  <c r="E6" i="7"/>
  <c r="H5" i="7"/>
  <c r="E5" i="7"/>
  <c r="H28" i="6"/>
  <c r="E28" i="6"/>
  <c r="H27" i="6"/>
  <c r="E27" i="6"/>
  <c r="H26" i="6"/>
  <c r="I26" i="6" s="1"/>
  <c r="E26" i="6"/>
  <c r="H25" i="6"/>
  <c r="E25" i="6"/>
  <c r="H24" i="6"/>
  <c r="I24" i="6" s="1"/>
  <c r="E24" i="6"/>
  <c r="H22" i="6"/>
  <c r="E22" i="6"/>
  <c r="H21" i="6"/>
  <c r="I21" i="6" s="1"/>
  <c r="E21" i="6"/>
  <c r="H20" i="6"/>
  <c r="E20" i="6"/>
  <c r="H19" i="6"/>
  <c r="I19" i="6" s="1"/>
  <c r="E19" i="6"/>
  <c r="H18" i="6"/>
  <c r="E18" i="6"/>
  <c r="H16" i="6"/>
  <c r="I16" i="6" s="1"/>
  <c r="E16" i="6"/>
  <c r="H15" i="6"/>
  <c r="E15" i="6"/>
  <c r="H14" i="6"/>
  <c r="I14" i="6" s="1"/>
  <c r="E14" i="6"/>
  <c r="H13" i="6"/>
  <c r="E13" i="6"/>
  <c r="H12" i="6"/>
  <c r="I12" i="6" s="1"/>
  <c r="E12" i="6"/>
  <c r="H10" i="6"/>
  <c r="E10" i="6"/>
  <c r="H9" i="6"/>
  <c r="I9" i="6" s="1"/>
  <c r="E9" i="6"/>
  <c r="H8" i="6"/>
  <c r="E8" i="6"/>
  <c r="H7" i="6"/>
  <c r="I7" i="6" s="1"/>
  <c r="E7" i="6"/>
  <c r="H6" i="6"/>
  <c r="E6" i="6"/>
  <c r="H4" i="6"/>
  <c r="I4" i="6" s="1"/>
  <c r="E4" i="6"/>
  <c r="H29" i="5"/>
  <c r="E29" i="5"/>
  <c r="I29" i="5" s="1"/>
  <c r="H28" i="5"/>
  <c r="I28" i="5" s="1"/>
  <c r="E28" i="5"/>
  <c r="H27" i="5"/>
  <c r="E27" i="5"/>
  <c r="H26" i="5"/>
  <c r="I26" i="5" s="1"/>
  <c r="E26" i="5"/>
  <c r="H24" i="5"/>
  <c r="E24" i="5"/>
  <c r="H23" i="5"/>
  <c r="I23" i="5" s="1"/>
  <c r="E23" i="5"/>
  <c r="H22" i="5"/>
  <c r="E22" i="5"/>
  <c r="H21" i="5"/>
  <c r="I21" i="5" s="1"/>
  <c r="E21" i="5"/>
  <c r="H20" i="5"/>
  <c r="E20" i="5"/>
  <c r="H18" i="5"/>
  <c r="I18" i="5" s="1"/>
  <c r="E18" i="5"/>
  <c r="H17" i="5"/>
  <c r="E17" i="5"/>
  <c r="H16" i="5"/>
  <c r="I16" i="5" s="1"/>
  <c r="E16" i="5"/>
  <c r="H15" i="5"/>
  <c r="E15" i="5"/>
  <c r="H14" i="5"/>
  <c r="I14" i="5" s="1"/>
  <c r="E14" i="5"/>
  <c r="H12" i="5"/>
  <c r="E12" i="5"/>
  <c r="H11" i="5"/>
  <c r="I11" i="5" s="1"/>
  <c r="E11" i="5"/>
  <c r="H10" i="5"/>
  <c r="E10" i="5"/>
  <c r="H9" i="5"/>
  <c r="I9" i="5" s="1"/>
  <c r="E9" i="5"/>
  <c r="H8" i="5"/>
  <c r="E8" i="5"/>
  <c r="H6" i="5"/>
  <c r="I6" i="5" s="1"/>
  <c r="E6" i="5"/>
  <c r="H5" i="5"/>
  <c r="E5" i="5"/>
  <c r="H4" i="5"/>
  <c r="I4" i="5" s="1"/>
  <c r="E4" i="5"/>
  <c r="H30" i="4"/>
  <c r="E30" i="4"/>
  <c r="H29" i="4"/>
  <c r="I29" i="4" s="1"/>
  <c r="K29" i="4" s="1"/>
  <c r="E29" i="4"/>
  <c r="H27" i="4"/>
  <c r="E27" i="4"/>
  <c r="I27" i="4" s="1"/>
  <c r="H26" i="4"/>
  <c r="I26" i="4" s="1"/>
  <c r="K26" i="4" s="1"/>
  <c r="E26" i="4"/>
  <c r="H25" i="4"/>
  <c r="E25" i="4"/>
  <c r="H24" i="4"/>
  <c r="I24" i="4" s="1"/>
  <c r="K24" i="4" s="1"/>
  <c r="E24" i="4"/>
  <c r="H23" i="4"/>
  <c r="E23" i="4"/>
  <c r="H21" i="4"/>
  <c r="I21" i="4" s="1"/>
  <c r="E21" i="4"/>
  <c r="H20" i="4"/>
  <c r="E20" i="4"/>
  <c r="H19" i="4"/>
  <c r="I19" i="4" s="1"/>
  <c r="K19" i="4" s="1"/>
  <c r="E19" i="4"/>
  <c r="H18" i="4"/>
  <c r="E18" i="4"/>
  <c r="H17" i="4"/>
  <c r="I17" i="4" s="1"/>
  <c r="K17" i="4" s="1"/>
  <c r="E17" i="4"/>
  <c r="H15" i="4"/>
  <c r="E15" i="4"/>
  <c r="H14" i="4"/>
  <c r="I14" i="4" s="1"/>
  <c r="K14" i="4" s="1"/>
  <c r="E14" i="4"/>
  <c r="H13" i="4"/>
  <c r="E13" i="4"/>
  <c r="H12" i="4"/>
  <c r="I12" i="4" s="1"/>
  <c r="K12" i="4" s="1"/>
  <c r="E12" i="4"/>
  <c r="H11" i="4"/>
  <c r="E11" i="4"/>
  <c r="H9" i="4"/>
  <c r="I9" i="4" s="1"/>
  <c r="E9" i="4"/>
  <c r="H8" i="4"/>
  <c r="E8" i="4"/>
  <c r="H7" i="4"/>
  <c r="I7" i="4" s="1"/>
  <c r="K7" i="4" s="1"/>
  <c r="E7" i="4"/>
  <c r="H6" i="4"/>
  <c r="E6" i="4"/>
  <c r="H5" i="4"/>
  <c r="I5" i="4" s="1"/>
  <c r="K5" i="4" s="1"/>
  <c r="E5" i="4"/>
  <c r="H30" i="3"/>
  <c r="E30" i="3"/>
  <c r="H29" i="3"/>
  <c r="E29" i="3"/>
  <c r="H28" i="3"/>
  <c r="E28" i="3"/>
  <c r="H26" i="3"/>
  <c r="E26" i="3"/>
  <c r="H25" i="3"/>
  <c r="E25" i="3"/>
  <c r="H24" i="3"/>
  <c r="E24" i="3"/>
  <c r="H23" i="3"/>
  <c r="E23" i="3"/>
  <c r="H22" i="3"/>
  <c r="E22" i="3"/>
  <c r="H20" i="3"/>
  <c r="E20" i="3"/>
  <c r="H19" i="3"/>
  <c r="E19" i="3"/>
  <c r="H18" i="3"/>
  <c r="E18" i="3"/>
  <c r="H17" i="3"/>
  <c r="E17" i="3"/>
  <c r="H16" i="3"/>
  <c r="E16" i="3"/>
  <c r="H14" i="3"/>
  <c r="E14" i="3"/>
  <c r="H13" i="3"/>
  <c r="E13" i="3"/>
  <c r="H12" i="3"/>
  <c r="E12" i="3"/>
  <c r="H11" i="3"/>
  <c r="E11" i="3"/>
  <c r="H10" i="3"/>
  <c r="E10" i="3"/>
  <c r="H8" i="3"/>
  <c r="E8" i="3"/>
  <c r="H7" i="3"/>
  <c r="E7" i="3"/>
  <c r="H6" i="3"/>
  <c r="E6" i="3"/>
  <c r="H5" i="3"/>
  <c r="E5" i="3"/>
  <c r="H29" i="1"/>
  <c r="E29" i="1"/>
  <c r="I29" i="1" s="1"/>
  <c r="H28" i="1"/>
  <c r="E28" i="1"/>
  <c r="H27" i="1"/>
  <c r="E27" i="1"/>
  <c r="H26" i="1"/>
  <c r="E26" i="1"/>
  <c r="H25" i="1"/>
  <c r="E25" i="1"/>
  <c r="H23" i="1"/>
  <c r="E23" i="1"/>
  <c r="H22" i="1"/>
  <c r="E22" i="1"/>
  <c r="H21" i="1"/>
  <c r="E21" i="1"/>
  <c r="H20" i="1"/>
  <c r="E20" i="1"/>
  <c r="H19" i="1"/>
  <c r="E19" i="1"/>
  <c r="H17" i="1"/>
  <c r="E17" i="1"/>
  <c r="H16" i="1"/>
  <c r="E16" i="1"/>
  <c r="H15" i="1"/>
  <c r="E15" i="1"/>
  <c r="H14" i="1"/>
  <c r="E14" i="1"/>
  <c r="H13" i="1"/>
  <c r="E13" i="1"/>
  <c r="H11" i="1"/>
  <c r="E11" i="1"/>
  <c r="H10" i="1"/>
  <c r="E10" i="1"/>
  <c r="H9" i="1"/>
  <c r="E9" i="1"/>
  <c r="H8" i="1"/>
  <c r="E8" i="1"/>
  <c r="H7" i="1"/>
  <c r="E7" i="1"/>
  <c r="H5" i="1"/>
  <c r="E5" i="1"/>
  <c r="H4" i="1"/>
  <c r="E4" i="1"/>
  <c r="K7" i="6" l="1"/>
  <c r="K9" i="6"/>
  <c r="K12" i="6"/>
  <c r="K14" i="6"/>
  <c r="K19" i="6"/>
  <c r="K21" i="6"/>
  <c r="K24" i="6"/>
  <c r="K26" i="6"/>
  <c r="K4" i="5"/>
  <c r="K9" i="5"/>
  <c r="K11" i="5"/>
  <c r="K14" i="5"/>
  <c r="K16" i="5"/>
  <c r="K21" i="5"/>
  <c r="K23" i="5"/>
  <c r="K26" i="5"/>
  <c r="K28" i="5"/>
  <c r="K8" i="8"/>
  <c r="K10" i="8"/>
  <c r="K15" i="8"/>
  <c r="K17" i="8"/>
  <c r="K20" i="8"/>
  <c r="K22" i="8"/>
  <c r="K27" i="8"/>
  <c r="K29" i="8"/>
  <c r="I8" i="4"/>
  <c r="K8" i="4" s="1"/>
  <c r="I13" i="4"/>
  <c r="K13" i="4" s="1"/>
  <c r="I18" i="4"/>
  <c r="K18" i="4" s="1"/>
  <c r="I23" i="4"/>
  <c r="K23" i="4" s="1"/>
  <c r="I30" i="4"/>
  <c r="I8" i="5"/>
  <c r="K8" i="5" s="1"/>
  <c r="I10" i="5"/>
  <c r="K10" i="5" s="1"/>
  <c r="I12" i="5"/>
  <c r="I17" i="5"/>
  <c r="K17" i="5" s="1"/>
  <c r="I20" i="5"/>
  <c r="K20" i="5" s="1"/>
  <c r="I22" i="5"/>
  <c r="K22" i="5" s="1"/>
  <c r="I24" i="5"/>
  <c r="I27" i="5"/>
  <c r="K27" i="5" s="1"/>
  <c r="I6" i="6"/>
  <c r="K6" i="6" s="1"/>
  <c r="I8" i="6"/>
  <c r="K8" i="6" s="1"/>
  <c r="I10" i="6"/>
  <c r="I13" i="6"/>
  <c r="K13" i="6" s="1"/>
  <c r="I15" i="6"/>
  <c r="K15" i="6" s="1"/>
  <c r="I18" i="6"/>
  <c r="K18" i="6" s="1"/>
  <c r="I20" i="6"/>
  <c r="K20" i="6" s="1"/>
  <c r="I22" i="6"/>
  <c r="I25" i="6"/>
  <c r="K25" i="6" s="1"/>
  <c r="I27" i="6"/>
  <c r="K27" i="6" s="1"/>
  <c r="I5" i="7"/>
  <c r="K5" i="7" s="1"/>
  <c r="I7" i="7"/>
  <c r="K7" i="7" s="1"/>
  <c r="I9" i="7"/>
  <c r="I12" i="7"/>
  <c r="K12" i="7" s="1"/>
  <c r="I14" i="7"/>
  <c r="K14" i="7" s="1"/>
  <c r="I17" i="7"/>
  <c r="K17" i="7" s="1"/>
  <c r="I19" i="7"/>
  <c r="K19" i="7" s="1"/>
  <c r="I21" i="7"/>
  <c r="I24" i="7"/>
  <c r="K24" i="7" s="1"/>
  <c r="I26" i="7"/>
  <c r="K26" i="7" s="1"/>
  <c r="I29" i="7"/>
  <c r="K29" i="7" s="1"/>
  <c r="I9" i="8"/>
  <c r="K9" i="8" s="1"/>
  <c r="I11" i="8"/>
  <c r="K11" i="8" s="1"/>
  <c r="I14" i="8"/>
  <c r="K14" i="8" s="1"/>
  <c r="I16" i="8"/>
  <c r="K16" i="8" s="1"/>
  <c r="I18" i="8"/>
  <c r="I21" i="8"/>
  <c r="K21" i="8" s="1"/>
  <c r="I23" i="8"/>
  <c r="K23" i="8" s="1"/>
  <c r="I26" i="8"/>
  <c r="K26" i="8" s="1"/>
  <c r="I28" i="8"/>
  <c r="K28" i="8" s="1"/>
  <c r="I11" i="4"/>
  <c r="K11" i="4" s="1"/>
  <c r="I15" i="4"/>
  <c r="I20" i="4"/>
  <c r="K20" i="4" s="1"/>
  <c r="I25" i="4"/>
  <c r="K25" i="4" s="1"/>
  <c r="I5" i="5"/>
  <c r="K5" i="5" s="1"/>
  <c r="I15" i="5"/>
  <c r="K15" i="5" s="1"/>
  <c r="I26" i="3"/>
  <c r="I28" i="6"/>
  <c r="I27" i="7"/>
  <c r="K27" i="7" s="1"/>
  <c r="I28" i="3"/>
  <c r="I29" i="3"/>
  <c r="K29" i="3" s="1"/>
  <c r="I30" i="3"/>
  <c r="K30" i="3" s="1"/>
  <c r="I22" i="3"/>
  <c r="K22" i="3" s="1"/>
  <c r="I23" i="3"/>
  <c r="K23" i="3" s="1"/>
  <c r="I24" i="3"/>
  <c r="K24" i="3" s="1"/>
  <c r="I25" i="3"/>
  <c r="K25" i="3" s="1"/>
  <c r="I16" i="3"/>
  <c r="K16" i="3" s="1"/>
  <c r="I17" i="3"/>
  <c r="K17" i="3" s="1"/>
  <c r="I18" i="3"/>
  <c r="K18" i="3" s="1"/>
  <c r="I19" i="3"/>
  <c r="K19" i="3" s="1"/>
  <c r="I20" i="3"/>
  <c r="I14" i="3"/>
  <c r="K14" i="3" s="1"/>
  <c r="I10" i="3"/>
  <c r="K10" i="3" s="1"/>
  <c r="I11" i="3"/>
  <c r="K11" i="3" s="1"/>
  <c r="I12" i="3"/>
  <c r="K12" i="3" s="1"/>
  <c r="I13" i="3"/>
  <c r="K13" i="3" s="1"/>
  <c r="I8" i="3"/>
  <c r="I5" i="3"/>
  <c r="K5" i="3" s="1"/>
  <c r="I6" i="4"/>
  <c r="K6" i="4" s="1"/>
  <c r="I7" i="3"/>
  <c r="K7" i="3" s="1"/>
  <c r="I6" i="3"/>
  <c r="I6" i="8"/>
  <c r="K6" i="8" s="1"/>
  <c r="I5" i="8"/>
  <c r="K5" i="8" s="1"/>
  <c r="I4" i="8"/>
  <c r="K4" i="8" s="1"/>
  <c r="K12" i="8"/>
  <c r="J12" i="8"/>
  <c r="K18" i="8"/>
  <c r="K24" i="8"/>
  <c r="J24" i="8"/>
  <c r="K30" i="8"/>
  <c r="J30" i="8"/>
  <c r="K9" i="7"/>
  <c r="K15" i="7"/>
  <c r="J15" i="7"/>
  <c r="K21" i="7"/>
  <c r="J27" i="7"/>
  <c r="K30" i="7"/>
  <c r="L30" i="7" s="1"/>
  <c r="J30" i="7"/>
  <c r="K4" i="6"/>
  <c r="L4" i="6" s="1"/>
  <c r="J4" i="6"/>
  <c r="K10" i="6"/>
  <c r="J10" i="6"/>
  <c r="K16" i="6"/>
  <c r="J16" i="6"/>
  <c r="K22" i="6"/>
  <c r="J22" i="6"/>
  <c r="K28" i="6"/>
  <c r="J28" i="6"/>
  <c r="K6" i="5"/>
  <c r="J6" i="5"/>
  <c r="K12" i="5"/>
  <c r="J12" i="5"/>
  <c r="K18" i="5"/>
  <c r="J18" i="5"/>
  <c r="K24" i="5"/>
  <c r="J24" i="5"/>
  <c r="K29" i="5"/>
  <c r="J29" i="5"/>
  <c r="K9" i="4"/>
  <c r="K15" i="4"/>
  <c r="J15" i="4"/>
  <c r="K21" i="4"/>
  <c r="J21" i="4"/>
  <c r="K27" i="4"/>
  <c r="J27" i="4"/>
  <c r="K30" i="4"/>
  <c r="L30" i="4" s="1"/>
  <c r="J30" i="4"/>
  <c r="K8" i="3"/>
  <c r="K20" i="3"/>
  <c r="J20" i="3"/>
  <c r="K26" i="3"/>
  <c r="J30" i="3"/>
  <c r="K28" i="3"/>
  <c r="I4" i="1"/>
  <c r="K4" i="1" s="1"/>
  <c r="I5" i="1"/>
  <c r="I7" i="1"/>
  <c r="K7" i="1" s="1"/>
  <c r="I8" i="1"/>
  <c r="K8" i="1" s="1"/>
  <c r="I9" i="1"/>
  <c r="K9" i="1" s="1"/>
  <c r="I10" i="1"/>
  <c r="K10" i="1" s="1"/>
  <c r="I11" i="1"/>
  <c r="K11" i="1" s="1"/>
  <c r="I13" i="1"/>
  <c r="K13" i="1" s="1"/>
  <c r="I14" i="1"/>
  <c r="K14" i="1" s="1"/>
  <c r="I15" i="1"/>
  <c r="K15" i="1" s="1"/>
  <c r="I16" i="1"/>
  <c r="K16" i="1" s="1"/>
  <c r="I17" i="1"/>
  <c r="I19" i="1"/>
  <c r="K19" i="1" s="1"/>
  <c r="I20" i="1"/>
  <c r="K20" i="1" s="1"/>
  <c r="I21" i="1"/>
  <c r="K21" i="1" s="1"/>
  <c r="I22" i="1"/>
  <c r="K22" i="1" s="1"/>
  <c r="I23" i="1"/>
  <c r="I25" i="1"/>
  <c r="K25" i="1" s="1"/>
  <c r="I26" i="1"/>
  <c r="K26" i="1" s="1"/>
  <c r="I27" i="1"/>
  <c r="K27" i="1" s="1"/>
  <c r="I28" i="1"/>
  <c r="K28" i="1" s="1"/>
  <c r="K5" i="1"/>
  <c r="J5" i="1"/>
  <c r="K17" i="1"/>
  <c r="J17" i="1"/>
  <c r="K23" i="1"/>
  <c r="K29" i="1"/>
  <c r="J29" i="1"/>
  <c r="L22" i="6" l="1"/>
  <c r="N22" i="6" s="1"/>
  <c r="L9" i="7"/>
  <c r="L10" i="6"/>
  <c r="L12" i="8"/>
  <c r="P12" i="8" s="1"/>
  <c r="R12" i="8" s="1"/>
  <c r="L21" i="4"/>
  <c r="M21" i="4" s="1"/>
  <c r="L24" i="5"/>
  <c r="N24" i="5" s="1"/>
  <c r="L20" i="3"/>
  <c r="L5" i="1"/>
  <c r="M5" i="1" s="1"/>
  <c r="L23" i="1"/>
  <c r="N23" i="1" s="1"/>
  <c r="L27" i="4"/>
  <c r="M27" i="4" s="1"/>
  <c r="L15" i="4"/>
  <c r="L29" i="5"/>
  <c r="P29" i="5" s="1"/>
  <c r="L30" i="8"/>
  <c r="N30" i="8" s="1"/>
  <c r="L6" i="8"/>
  <c r="N6" i="8" s="1"/>
  <c r="L12" i="5"/>
  <c r="L24" i="8"/>
  <c r="N24" i="8" s="1"/>
  <c r="L14" i="3"/>
  <c r="N14" i="3" s="1"/>
  <c r="L21" i="7"/>
  <c r="N21" i="7" s="1"/>
  <c r="L30" i="3"/>
  <c r="L11" i="1"/>
  <c r="N11" i="1" s="1"/>
  <c r="L28" i="6"/>
  <c r="N28" i="6" s="1"/>
  <c r="L16" i="6"/>
  <c r="L27" i="7"/>
  <c r="J23" i="1"/>
  <c r="J11" i="1"/>
  <c r="J26" i="3"/>
  <c r="J14" i="3"/>
  <c r="J9" i="4"/>
  <c r="L18" i="5"/>
  <c r="Q18" i="5" s="1"/>
  <c r="L6" i="5"/>
  <c r="L15" i="7"/>
  <c r="Q15" i="7" s="1"/>
  <c r="J18" i="8"/>
  <c r="J6" i="8"/>
  <c r="L26" i="3"/>
  <c r="N26" i="3" s="1"/>
  <c r="L9" i="4"/>
  <c r="J21" i="7"/>
  <c r="J9" i="7"/>
  <c r="L18" i="8"/>
  <c r="P18" i="8" s="1"/>
  <c r="L31" i="7"/>
  <c r="C18" i="10" s="1"/>
  <c r="L29" i="1"/>
  <c r="L17" i="1"/>
  <c r="N17" i="1" s="1"/>
  <c r="K6" i="3"/>
  <c r="L8" i="3" s="1"/>
  <c r="J8" i="3"/>
  <c r="P30" i="8"/>
  <c r="N18" i="8"/>
  <c r="Q12" i="8"/>
  <c r="N12" i="8"/>
  <c r="M12" i="8"/>
  <c r="P6" i="8"/>
  <c r="Q21" i="7"/>
  <c r="M21" i="7"/>
  <c r="Q30" i="7"/>
  <c r="P30" i="7"/>
  <c r="N30" i="7"/>
  <c r="M30" i="7"/>
  <c r="O30" i="7" s="1"/>
  <c r="Q27" i="7"/>
  <c r="P27" i="7"/>
  <c r="R27" i="7" s="1"/>
  <c r="N27" i="7"/>
  <c r="M27" i="7"/>
  <c r="Q9" i="7"/>
  <c r="P9" i="7"/>
  <c r="N9" i="7"/>
  <c r="M9" i="7"/>
  <c r="P22" i="6"/>
  <c r="P28" i="6"/>
  <c r="Q16" i="6"/>
  <c r="M16" i="6"/>
  <c r="Q10" i="6"/>
  <c r="P10" i="6"/>
  <c r="N10" i="6"/>
  <c r="M10" i="6"/>
  <c r="O10" i="6" s="1"/>
  <c r="Q4" i="6"/>
  <c r="P4" i="6"/>
  <c r="N4" i="6"/>
  <c r="M4" i="6"/>
  <c r="O4" i="6" s="1"/>
  <c r="P24" i="5"/>
  <c r="M24" i="5"/>
  <c r="M29" i="5"/>
  <c r="P18" i="5"/>
  <c r="Q12" i="5"/>
  <c r="P12" i="5"/>
  <c r="R12" i="5" s="1"/>
  <c r="N12" i="5"/>
  <c r="M12" i="5"/>
  <c r="Q6" i="5"/>
  <c r="P6" i="5"/>
  <c r="N6" i="5"/>
  <c r="M6" i="5"/>
  <c r="N21" i="4"/>
  <c r="Q30" i="4"/>
  <c r="P30" i="4"/>
  <c r="N30" i="4"/>
  <c r="M30" i="4"/>
  <c r="P27" i="4"/>
  <c r="Q15" i="4"/>
  <c r="P15" i="4"/>
  <c r="N15" i="4"/>
  <c r="M15" i="4"/>
  <c r="P9" i="4"/>
  <c r="Q20" i="3"/>
  <c r="P20" i="3"/>
  <c r="N20" i="3"/>
  <c r="M20" i="3"/>
  <c r="O20" i="3" s="1"/>
  <c r="Q30" i="3"/>
  <c r="P30" i="3"/>
  <c r="N30" i="3"/>
  <c r="M30" i="3"/>
  <c r="O30" i="3" s="1"/>
  <c r="Q26" i="3"/>
  <c r="P26" i="3"/>
  <c r="M26" i="3"/>
  <c r="P14" i="3"/>
  <c r="P23" i="1"/>
  <c r="Q29" i="1"/>
  <c r="P29" i="1"/>
  <c r="N29" i="1"/>
  <c r="M29" i="1"/>
  <c r="M17" i="1"/>
  <c r="P11" i="1"/>
  <c r="Q5" i="1"/>
  <c r="Q17" i="1" l="1"/>
  <c r="Q28" i="6"/>
  <c r="Q22" i="6"/>
  <c r="Q30" i="8"/>
  <c r="M14" i="3"/>
  <c r="Q21" i="4"/>
  <c r="M28" i="6"/>
  <c r="M22" i="6"/>
  <c r="O22" i="6" s="1"/>
  <c r="M30" i="8"/>
  <c r="L31" i="4"/>
  <c r="C9" i="10" s="1"/>
  <c r="Q23" i="1"/>
  <c r="Q14" i="3"/>
  <c r="R14" i="3" s="1"/>
  <c r="P21" i="4"/>
  <c r="R21" i="4" s="1"/>
  <c r="M23" i="1"/>
  <c r="R26" i="3"/>
  <c r="R30" i="3"/>
  <c r="R20" i="3"/>
  <c r="O12" i="5"/>
  <c r="M18" i="5"/>
  <c r="L29" i="6"/>
  <c r="C15" i="10" s="1"/>
  <c r="P17" i="1"/>
  <c r="R15" i="4"/>
  <c r="Q27" i="4"/>
  <c r="R27" i="4" s="1"/>
  <c r="Q24" i="5"/>
  <c r="R24" i="5" s="1"/>
  <c r="O9" i="7"/>
  <c r="P15" i="7"/>
  <c r="R15" i="7" s="1"/>
  <c r="M6" i="8"/>
  <c r="O6" i="8" s="1"/>
  <c r="M24" i="8"/>
  <c r="L30" i="1"/>
  <c r="C6" i="10" s="1"/>
  <c r="O24" i="5"/>
  <c r="O23" i="1"/>
  <c r="O14" i="3"/>
  <c r="N27" i="4"/>
  <c r="N31" i="4" s="1"/>
  <c r="N18" i="5"/>
  <c r="O18" i="5" s="1"/>
  <c r="N16" i="6"/>
  <c r="O16" i="6" s="1"/>
  <c r="P21" i="7"/>
  <c r="R21" i="7" s="1"/>
  <c r="Q6" i="8"/>
  <c r="R6" i="8" s="1"/>
  <c r="R30" i="8"/>
  <c r="Q11" i="1"/>
  <c r="N5" i="1"/>
  <c r="O5" i="1" s="1"/>
  <c r="M11" i="1"/>
  <c r="O11" i="1" s="1"/>
  <c r="O17" i="1"/>
  <c r="R18" i="5"/>
  <c r="M15" i="7"/>
  <c r="P24" i="8"/>
  <c r="P5" i="1"/>
  <c r="P30" i="1" s="1"/>
  <c r="B6" i="10" s="1"/>
  <c r="N9" i="4"/>
  <c r="Q29" i="5"/>
  <c r="R29" i="5" s="1"/>
  <c r="P16" i="6"/>
  <c r="N15" i="7"/>
  <c r="N31" i="7" s="1"/>
  <c r="Q24" i="8"/>
  <c r="Q9" i="4"/>
  <c r="R9" i="4" s="1"/>
  <c r="N29" i="5"/>
  <c r="N30" i="5" s="1"/>
  <c r="L31" i="8"/>
  <c r="C21" i="10" s="1"/>
  <c r="L30" i="5"/>
  <c r="C12" i="10" s="1"/>
  <c r="M9" i="4"/>
  <c r="O9" i="4" s="1"/>
  <c r="L31" i="3"/>
  <c r="C3" i="10" s="1"/>
  <c r="Q8" i="3"/>
  <c r="P8" i="3"/>
  <c r="P31" i="3" s="1"/>
  <c r="N8" i="3"/>
  <c r="N31" i="3" s="1"/>
  <c r="M8" i="3"/>
  <c r="O21" i="7"/>
  <c r="Q18" i="8"/>
  <c r="Q31" i="8" s="1"/>
  <c r="B22" i="10" s="1"/>
  <c r="Q30" i="1"/>
  <c r="B7" i="10" s="1"/>
  <c r="R11" i="1"/>
  <c r="R17" i="1"/>
  <c r="R29" i="1"/>
  <c r="R23" i="1"/>
  <c r="O15" i="4"/>
  <c r="O30" i="4"/>
  <c r="O21" i="4"/>
  <c r="O6" i="5"/>
  <c r="Q29" i="6"/>
  <c r="B16" i="10" s="1"/>
  <c r="R10" i="6"/>
  <c r="R16" i="6"/>
  <c r="R28" i="6"/>
  <c r="R22" i="6"/>
  <c r="R9" i="7"/>
  <c r="O12" i="8"/>
  <c r="M18" i="8"/>
  <c r="O18" i="8" s="1"/>
  <c r="O24" i="8"/>
  <c r="P31" i="8"/>
  <c r="B21" i="10" s="1"/>
  <c r="O30" i="8"/>
  <c r="N31" i="8"/>
  <c r="M31" i="7"/>
  <c r="O27" i="7"/>
  <c r="P31" i="7"/>
  <c r="B18" i="10" s="1"/>
  <c r="R30" i="7"/>
  <c r="Q31" i="7"/>
  <c r="B19" i="10" s="1"/>
  <c r="P29" i="6"/>
  <c r="B15" i="10" s="1"/>
  <c r="R4" i="6"/>
  <c r="O28" i="6"/>
  <c r="N29" i="6"/>
  <c r="P30" i="5"/>
  <c r="B12" i="10" s="1"/>
  <c r="R6" i="5"/>
  <c r="M30" i="5"/>
  <c r="O29" i="5"/>
  <c r="P31" i="4"/>
  <c r="B9" i="10" s="1"/>
  <c r="R30" i="4"/>
  <c r="O26" i="3"/>
  <c r="M30" i="1"/>
  <c r="O29" i="1"/>
  <c r="O30" i="5" l="1"/>
  <c r="R5" i="1"/>
  <c r="O27" i="4"/>
  <c r="M29" i="6"/>
  <c r="Q31" i="4"/>
  <c r="B10" i="10" s="1"/>
  <c r="Q31" i="3"/>
  <c r="B4" i="10" s="1"/>
  <c r="N30" i="1"/>
  <c r="R18" i="8"/>
  <c r="R31" i="7"/>
  <c r="R24" i="8"/>
  <c r="R30" i="5"/>
  <c r="R8" i="3"/>
  <c r="R31" i="3" s="1"/>
  <c r="O29" i="6"/>
  <c r="O8" i="3"/>
  <c r="Q30" i="5"/>
  <c r="B13" i="10" s="1"/>
  <c r="O30" i="1"/>
  <c r="M31" i="4"/>
  <c r="O31" i="8"/>
  <c r="R29" i="6"/>
  <c r="O15" i="7"/>
  <c r="O31" i="7" s="1"/>
  <c r="R30" i="1"/>
  <c r="O31" i="3"/>
  <c r="R31" i="4"/>
  <c r="M31" i="3"/>
  <c r="O31" i="4"/>
  <c r="M31" i="8"/>
  <c r="B3" i="10"/>
  <c r="E3" i="10" s="1"/>
  <c r="R31" i="8" l="1"/>
  <c r="E6" i="10"/>
  <c r="E9" i="10" s="1"/>
  <c r="E12" i="10" s="1"/>
  <c r="E15" i="10" s="1"/>
  <c r="E18" i="10" s="1"/>
  <c r="E21" i="10" s="1"/>
</calcChain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<sst xmlns="http://schemas.openxmlformats.org/spreadsheetml/2006/main" count="270" uniqueCount="32">
  <si>
    <t>Arrivée</t>
  </si>
  <si>
    <t>Départ</t>
  </si>
  <si>
    <t>Total am</t>
  </si>
  <si>
    <t>Total pm</t>
  </si>
  <si>
    <t>Tot.jour</t>
  </si>
  <si>
    <t>Tot.hebdo</t>
  </si>
  <si>
    <t>H.s/jour</t>
  </si>
  <si>
    <t>H.s/hebdo</t>
  </si>
  <si>
    <t>Heures majorées 25%/50%</t>
  </si>
  <si>
    <t>Total</t>
  </si>
  <si>
    <t>Heures récupérées25/50%</t>
  </si>
  <si>
    <t>Jeudi</t>
  </si>
  <si>
    <t>Vendredi</t>
  </si>
  <si>
    <t>Lundi</t>
  </si>
  <si>
    <t>Mardi</t>
  </si>
  <si>
    <t>Mercredi</t>
  </si>
  <si>
    <t>TOTAUX</t>
  </si>
  <si>
    <t>Septembre</t>
  </si>
  <si>
    <t>Octobre</t>
  </si>
  <si>
    <t>Novembre</t>
  </si>
  <si>
    <t>Decembre</t>
  </si>
  <si>
    <t>Juin</t>
  </si>
  <si>
    <t>Juillet</t>
  </si>
  <si>
    <t>Aôut</t>
  </si>
  <si>
    <t xml:space="preserve">Ces feuilles calculent les heures supplémentaires hebdomadaire. </t>
  </si>
  <si>
    <t>RECAPITULATIF</t>
  </si>
  <si>
    <t xml:space="preserve">Inscrivez votre taux horaire brut majoré de 50%: </t>
  </si>
  <si>
    <t>Inscrivez votre total d'heure journalier (format 00:00) :</t>
  </si>
  <si>
    <t>Inscrivez votre taux horaire brut majoré de 25% (format 0,00€)  :</t>
  </si>
  <si>
    <t>Inscrivez votre solde d'heures supplémentaires :</t>
  </si>
  <si>
    <t>si vous n'avez pas d'heures sup, écrire : 00:00</t>
  </si>
  <si>
    <t>Si vous êtes en négatif pour les heures sup, écrire     =-"00:00"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</si>
</sst>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[hh]:mm"/>
    <numFmt numFmtId="166" formatCode="#,##0.00\ &quot;€&quot;"/>
    <numFmt numFmtId="167" formatCode="h:mm;@"/>
    <numFmt numFmtId="168" formatCode="\&lt;hh:mm;[Red]\-hh:mm\&gt;"/>
    <numFmt numFmtId="169" formatCode="_-* #,##0.00\ [$€-40C]_-;\-* #,##0.00\ [$€-40C]_-;_-* &quot;-&quot;??\ [$€-40C]_-;_-@_-"/>
    <numFmt numFmtId="170" formatCode="[hh]:mm;[Red]\-[hh]:mm;[Blue][hh]:mm;\-"/>
    <numFmt numFmtId="171" formatCode="[hh]:mm;[Red]\-[hh]:mm"/>
    <numFmt numFmtId="172" formatCode="\&lt;[hh]:mm;[Red]\-hh:mm\&gt;"/>
    <numFmt numFmtId="173" formatCode="\&lt;[hh]:mm;[Red]\-[hh]:mm\&gt;"/>
  </numFmts>
  <fonts count="19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4" tint="0.79998168889431442"/>
        <bgColor auto="1"/>
      </patternFill>
    </fill>
    <fill>
      <gradientFill>
        <stop position="0">
          <color rgb="FF92D050"/>
        </stop>
        <stop position="1">
          <color theme="4"/>
        </stop>
      </gradientFill>
    </fill>
  </fills>
  <borders count="6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auto="1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indexed="64"/>
      </right>
      <top/>
      <bottom/>
      <diagonal/>
    </border>
    <border>
      <left style="medium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auto="1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1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17" fontId="2" fillId="2" borderId="0" xfId="0" applyNumberFormat="1" applyFont="1" applyFill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3" borderId="6" xfId="0" applyNumberFormat="1" applyFont="1" applyFill="1" applyBorder="1" applyAlignment="1" applyProtection="1">
      <alignment horizontal="center" vertical="center"/>
      <protection locked="0"/>
    </xf>
    <xf numFmtId="20" fontId="4" fillId="4" borderId="6" xfId="0" applyNumberFormat="1" applyFont="1" applyFill="1" applyBorder="1" applyAlignment="1" applyProtection="1">
      <alignment horizontal="center" vertical="center"/>
      <protection locked="0" hidden="1"/>
    </xf>
    <xf numFmtId="20" fontId="4" fillId="4" borderId="6" xfId="0" applyNumberFormat="1" applyFont="1" applyFill="1" applyBorder="1" applyAlignment="1" applyProtection="1">
      <alignment horizontal="center" vertical="center"/>
      <protection locked="0"/>
    </xf>
    <xf numFmtId="165" fontId="4" fillId="4" borderId="6" xfId="0" applyNumberFormat="1" applyFont="1" applyFill="1" applyBorder="1" applyAlignment="1" applyProtection="1">
      <alignment horizontal="center" vertical="center"/>
      <protection locked="0" hidden="1"/>
    </xf>
    <xf numFmtId="165" fontId="4" fillId="4" borderId="6" xfId="0" applyNumberFormat="1" applyFont="1" applyFill="1" applyBorder="1" applyAlignment="1" applyProtection="1">
      <alignment horizontal="center" vertical="center"/>
      <protection hidden="1"/>
    </xf>
    <xf numFmtId="9" fontId="4" fillId="4" borderId="6" xfId="2" applyFont="1" applyFill="1" applyBorder="1" applyAlignment="1" applyProtection="1">
      <alignment horizontal="center" vertical="center"/>
      <protection hidden="1"/>
    </xf>
    <xf numFmtId="166" fontId="4" fillId="5" borderId="2" xfId="0" applyNumberFormat="1" applyFont="1" applyFill="1" applyBorder="1" applyAlignment="1" applyProtection="1">
      <alignment horizontal="center" vertical="center"/>
      <protection locked="0"/>
    </xf>
    <xf numFmtId="167" fontId="4" fillId="6" borderId="0" xfId="0" applyNumberFormat="1" applyFont="1" applyFill="1" applyBorder="1" applyAlignment="1" applyProtection="1">
      <alignment horizontal="center" vertical="center"/>
      <protection hidden="1"/>
    </xf>
    <xf numFmtId="167" fontId="4" fillId="6" borderId="2" xfId="0" applyNumberFormat="1" applyFont="1" applyFill="1" applyBorder="1" applyAlignment="1" applyProtection="1">
      <alignment horizontal="center" vertical="center"/>
      <protection hidden="1"/>
    </xf>
    <xf numFmtId="168" fontId="6" fillId="5" borderId="0" xfId="0" applyNumberFormat="1" applyFont="1" applyFill="1" applyAlignment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68" fontId="4" fillId="4" borderId="6" xfId="0" applyNumberFormat="1" applyFont="1" applyFill="1" applyBorder="1" applyAlignment="1" applyProtection="1">
      <alignment horizontal="center" vertical="center"/>
      <protection locked="0" hidden="1"/>
    </xf>
    <xf numFmtId="169" fontId="4" fillId="4" borderId="6" xfId="0" applyNumberFormat="1" applyFont="1" applyFill="1" applyBorder="1" applyAlignment="1" applyProtection="1">
      <alignment horizontal="center" vertical="center"/>
      <protection locked="0"/>
    </xf>
    <xf numFmtId="164" fontId="4" fillId="4" borderId="6" xfId="1" applyFont="1" applyFill="1" applyBorder="1" applyAlignment="1" applyProtection="1">
      <alignment horizontal="center" vertical="center"/>
      <protection locked="0"/>
    </xf>
    <xf numFmtId="166" fontId="6" fillId="5" borderId="2" xfId="0" applyNumberFormat="1" applyFont="1" applyFill="1" applyBorder="1" applyAlignment="1" applyProtection="1">
      <alignment horizontal="center" vertical="center"/>
      <protection locked="0"/>
    </xf>
    <xf numFmtId="167" fontId="4" fillId="5" borderId="0" xfId="0" applyNumberFormat="1" applyFont="1" applyFill="1" applyBorder="1" applyAlignment="1" applyProtection="1">
      <alignment horizontal="center" vertical="center"/>
      <protection locked="0"/>
    </xf>
    <xf numFmtId="167" fontId="6" fillId="5" borderId="2" xfId="0" applyNumberFormat="1" applyFont="1" applyFill="1" applyBorder="1" applyAlignment="1" applyProtection="1">
      <alignment horizontal="center" vertical="center"/>
      <protection locked="0"/>
    </xf>
    <xf numFmtId="20" fontId="4" fillId="4" borderId="6" xfId="0" applyNumberFormat="1" applyFont="1" applyFill="1" applyBorder="1" applyAlignment="1" applyProtection="1">
      <alignment horizontal="center" vertical="center"/>
      <protection hidden="1"/>
    </xf>
    <xf numFmtId="170" fontId="4" fillId="4" borderId="6" xfId="0" applyNumberFormat="1" applyFont="1" applyFill="1" applyBorder="1" applyAlignment="1" applyProtection="1">
      <alignment horizontal="center" vertical="center"/>
      <protection hidden="1"/>
    </xf>
    <xf numFmtId="170" fontId="4" fillId="5" borderId="0" xfId="0" applyNumberFormat="1" applyFont="1" applyFill="1" applyBorder="1" applyAlignment="1" applyProtection="1">
      <alignment horizontal="center" vertical="center"/>
      <protection locked="0"/>
    </xf>
    <xf numFmtId="170" fontId="6" fillId="5" borderId="2" xfId="0" applyNumberFormat="1" applyFont="1" applyFill="1" applyBorder="1" applyAlignment="1" applyProtection="1">
      <alignment horizontal="center" vertical="center"/>
      <protection locked="0"/>
    </xf>
    <xf numFmtId="170" fontId="6" fillId="5" borderId="0" xfId="0" applyNumberFormat="1" applyFont="1" applyFill="1" applyAlignment="1">
      <alignment horizontal="center" vertical="center"/>
    </xf>
    <xf numFmtId="170" fontId="4" fillId="4" borderId="7" xfId="0" applyNumberFormat="1" applyFont="1" applyFill="1" applyBorder="1" applyAlignment="1" applyProtection="1">
      <alignment horizontal="center" vertical="center"/>
      <protection hidden="1"/>
    </xf>
    <xf numFmtId="166" fontId="4" fillId="6" borderId="8" xfId="0" applyNumberFormat="1" applyFont="1" applyFill="1" applyBorder="1" applyAlignment="1" applyProtection="1">
      <alignment horizontal="center" vertical="center"/>
      <protection hidden="1"/>
    </xf>
    <xf numFmtId="166" fontId="4" fillId="6" borderId="9" xfId="0" applyNumberFormat="1" applyFont="1" applyFill="1" applyBorder="1" applyAlignment="1" applyProtection="1">
      <alignment horizontal="center" vertical="center"/>
      <protection hidden="1"/>
    </xf>
    <xf numFmtId="166" fontId="4" fillId="7" borderId="9" xfId="0" applyNumberFormat="1" applyFont="1" applyFill="1" applyBorder="1" applyAlignment="1" applyProtection="1">
      <alignment horizontal="center" vertical="center"/>
      <protection hidden="1"/>
    </xf>
    <xf numFmtId="170" fontId="4" fillId="6" borderId="0" xfId="0" applyNumberFormat="1" applyFont="1" applyFill="1" applyBorder="1" applyAlignment="1" applyProtection="1">
      <alignment horizontal="center" vertical="center"/>
      <protection hidden="1"/>
    </xf>
    <xf numFmtId="170" fontId="4" fillId="6" borderId="2" xfId="0" applyNumberFormat="1" applyFont="1" applyFill="1" applyBorder="1" applyAlignment="1" applyProtection="1">
      <alignment horizontal="center" vertical="center"/>
      <protection hidden="1"/>
    </xf>
    <xf numFmtId="170" fontId="4" fillId="7" borderId="0" xfId="0" applyNumberFormat="1" applyFont="1" applyFill="1" applyBorder="1" applyAlignment="1" applyProtection="1">
      <alignment horizontal="center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8" borderId="10" xfId="0" applyNumberFormat="1" applyFont="1" applyFill="1" applyBorder="1" applyAlignment="1" applyProtection="1">
      <alignment horizontal="center" vertical="center"/>
      <protection locked="0"/>
    </xf>
    <xf numFmtId="165" fontId="4" fillId="9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7" fillId="9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hidden="1"/>
    </xf>
    <xf numFmtId="170" fontId="4" fillId="0" borderId="10" xfId="0" applyNumberFormat="1" applyFont="1" applyFill="1" applyBorder="1" applyAlignment="1" applyProtection="1">
      <alignment horizontal="center" vertical="center"/>
      <protection hidden="1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70" fontId="4" fillId="0" borderId="12" xfId="0" applyNumberFormat="1" applyFont="1" applyFill="1" applyBorder="1" applyAlignment="1" applyProtection="1">
      <alignment horizontal="center" vertical="center"/>
      <protection locked="0"/>
    </xf>
    <xf numFmtId="17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5" borderId="9" xfId="0" applyNumberFormat="1" applyFont="1" applyFill="1" applyBorder="1" applyAlignment="1" applyProtection="1">
      <alignment horizontal="center" vertical="center"/>
      <protection locked="0"/>
    </xf>
    <xf numFmtId="170" fontId="4" fillId="5" borderId="2" xfId="0" applyNumberFormat="1" applyFont="1" applyFill="1" applyBorder="1" applyAlignment="1" applyProtection="1">
      <alignment horizontal="center" vertical="center"/>
      <protection locked="0"/>
    </xf>
    <xf numFmtId="170" fontId="4" fillId="5" borderId="14" xfId="0" applyNumberFormat="1" applyFont="1" applyFill="1" applyBorder="1" applyAlignment="1" applyProtection="1">
      <alignment horizontal="center" vertical="center"/>
      <protection locked="0"/>
    </xf>
    <xf numFmtId="170" fontId="4" fillId="5" borderId="4" xfId="0" applyNumberFormat="1" applyFont="1" applyFill="1" applyBorder="1" applyAlignment="1" applyProtection="1">
      <alignment horizontal="center" vertical="center"/>
      <protection locked="0"/>
    </xf>
    <xf numFmtId="166" fontId="4" fillId="6" borderId="15" xfId="0" applyNumberFormat="1" applyFont="1" applyFill="1" applyBorder="1" applyAlignment="1" applyProtection="1">
      <alignment horizontal="center" vertical="center"/>
      <protection hidden="1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9" borderId="10" xfId="0" applyNumberFormat="1" applyFont="1" applyFill="1" applyBorder="1" applyAlignment="1" applyProtection="1">
      <alignment horizontal="center" vertical="center"/>
      <protection hidden="1"/>
    </xf>
    <xf numFmtId="170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5" borderId="17" xfId="0" applyNumberFormat="1" applyFont="1" applyFill="1" applyBorder="1" applyAlignment="1" applyProtection="1">
      <alignment horizontal="center" vertical="center"/>
      <protection locked="0"/>
    </xf>
    <xf numFmtId="170" fontId="4" fillId="6" borderId="18" xfId="0" applyNumberFormat="1" applyFont="1" applyFill="1" applyBorder="1" applyAlignment="1" applyProtection="1">
      <alignment horizontal="center" vertical="center"/>
      <protection hidden="1"/>
    </xf>
    <xf numFmtId="171" fontId="4" fillId="4" borderId="6" xfId="0" applyNumberFormat="1" applyFont="1" applyFill="1" applyBorder="1" applyAlignment="1" applyProtection="1">
      <alignment horizontal="center" vertical="center"/>
      <protection hidden="1"/>
    </xf>
    <xf numFmtId="0" fontId="8" fillId="5" borderId="12" xfId="0" applyFont="1" applyFill="1" applyBorder="1"/>
    <xf numFmtId="0" fontId="0" fillId="5" borderId="12" xfId="0" applyFill="1" applyBorder="1"/>
    <xf numFmtId="171" fontId="1" fillId="5" borderId="19" xfId="3" applyNumberFormat="1" applyFill="1" applyBorder="1" applyAlignment="1">
      <alignment horizontal="center" vertical="center"/>
    </xf>
    <xf numFmtId="166" fontId="1" fillId="5" borderId="19" xfId="3" applyNumberFormat="1" applyFill="1" applyBorder="1" applyAlignment="1">
      <alignment horizontal="center" vertical="center"/>
    </xf>
    <xf numFmtId="171" fontId="1" fillId="5" borderId="20" xfId="3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9" fontId="4" fillId="4" borderId="7" xfId="0" applyNumberFormat="1" applyFont="1" applyFill="1" applyBorder="1" applyAlignment="1" applyProtection="1">
      <alignment horizontal="center" vertical="center"/>
      <protection locked="0"/>
    </xf>
    <xf numFmtId="14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4" fillId="8" borderId="21" xfId="0" applyNumberFormat="1" applyFont="1" applyFill="1" applyBorder="1" applyAlignment="1" applyProtection="1">
      <alignment horizontal="center" vertical="center"/>
      <protection locked="0"/>
    </xf>
    <xf numFmtId="165" fontId="4" fillId="9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hidden="1"/>
    </xf>
    <xf numFmtId="165" fontId="7" fillId="9" borderId="21" xfId="0" applyNumberFormat="1" applyFont="1" applyFill="1" applyBorder="1" applyAlignment="1" applyProtection="1">
      <alignment horizontal="center" vertical="center"/>
      <protection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/>
    </xf>
    <xf numFmtId="170" fontId="4" fillId="0" borderId="21" xfId="0" applyNumberFormat="1" applyFont="1" applyFill="1" applyBorder="1" applyAlignment="1" applyProtection="1">
      <alignment horizontal="center" vertical="center"/>
      <protection hidden="1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70" fontId="4" fillId="0" borderId="22" xfId="0" applyNumberFormat="1" applyFont="1" applyFill="1" applyBorder="1" applyAlignment="1" applyProtection="1">
      <alignment horizontal="center" vertical="center"/>
      <protection locked="0"/>
    </xf>
    <xf numFmtId="170" fontId="4" fillId="0" borderId="23" xfId="0" applyNumberFormat="1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9" borderId="21" xfId="0" applyNumberFormat="1" applyFont="1" applyFill="1" applyBorder="1" applyAlignment="1" applyProtection="1">
      <alignment horizontal="center" vertical="center"/>
      <protection hidden="1"/>
    </xf>
    <xf numFmtId="170" fontId="4" fillId="5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5" borderId="25" xfId="0" applyNumberFormat="1" applyFont="1" applyFill="1" applyBorder="1" applyAlignment="1" applyProtection="1">
      <alignment horizontal="center" vertical="center"/>
      <protection locked="0"/>
    </xf>
    <xf numFmtId="14" fontId="2" fillId="9" borderId="12" xfId="0" applyNumberFormat="1" applyFont="1" applyFill="1" applyBorder="1" applyAlignment="1" applyProtection="1">
      <alignment horizontal="center" vertical="center"/>
      <protection locked="0"/>
    </xf>
    <xf numFmtId="0" fontId="2" fillId="9" borderId="12" xfId="0" applyNumberFormat="1" applyFont="1" applyFill="1" applyBorder="1" applyAlignment="1" applyProtection="1">
      <alignment horizontal="center" vertical="center"/>
      <protection locked="0"/>
    </xf>
    <xf numFmtId="165" fontId="4" fillId="9" borderId="12" xfId="0" applyNumberFormat="1" applyFont="1" applyFill="1" applyBorder="1" applyAlignment="1" applyProtection="1">
      <alignment horizontal="center" vertical="center"/>
      <protection locked="0"/>
    </xf>
    <xf numFmtId="165" fontId="4" fillId="9" borderId="12" xfId="0" applyNumberFormat="1" applyFont="1" applyFill="1" applyBorder="1" applyAlignment="1" applyProtection="1">
      <alignment horizontal="center" vertical="center"/>
      <protection hidden="1"/>
    </xf>
    <xf numFmtId="170" fontId="4" fillId="9" borderId="12" xfId="0" applyNumberFormat="1" applyFont="1" applyFill="1" applyBorder="1" applyAlignment="1" applyProtection="1">
      <alignment horizontal="center" vertical="center"/>
      <protection hidden="1"/>
    </xf>
    <xf numFmtId="171" fontId="4" fillId="9" borderId="12" xfId="0" applyNumberFormat="1" applyFont="1" applyFill="1" applyBorder="1" applyAlignment="1" applyProtection="1">
      <alignment horizontal="center" vertical="center"/>
      <protection hidden="1"/>
    </xf>
    <xf numFmtId="166" fontId="4" fillId="10" borderId="12" xfId="0" applyNumberFormat="1" applyFont="1" applyFill="1" applyBorder="1" applyAlignment="1" applyProtection="1">
      <alignment horizontal="center" vertical="center"/>
      <protection hidden="1"/>
    </xf>
    <xf numFmtId="170" fontId="4" fillId="10" borderId="12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65" fontId="4" fillId="4" borderId="17" xfId="0" applyNumberFormat="1" applyFont="1" applyFill="1" applyBorder="1" applyAlignment="1" applyProtection="1">
      <alignment horizontal="center" vertical="center"/>
      <protection hidden="1"/>
    </xf>
    <xf numFmtId="170" fontId="4" fillId="4" borderId="17" xfId="0" applyNumberFormat="1" applyFont="1" applyFill="1" applyBorder="1" applyAlignment="1" applyProtection="1">
      <alignment horizontal="center" vertical="center"/>
      <protection hidden="1"/>
    </xf>
    <xf numFmtId="171" fontId="4" fillId="4" borderId="17" xfId="0" applyNumberFormat="1" applyFont="1" applyFill="1" applyBorder="1" applyAlignment="1" applyProtection="1">
      <alignment horizontal="center" vertical="center"/>
      <protection hidden="1"/>
    </xf>
    <xf numFmtId="166" fontId="4" fillId="5" borderId="17" xfId="0" applyNumberFormat="1" applyFont="1" applyFill="1" applyBorder="1" applyAlignment="1" applyProtection="1">
      <alignment horizontal="center" vertical="center"/>
      <protection hidden="1"/>
    </xf>
    <xf numFmtId="166" fontId="4" fillId="11" borderId="17" xfId="0" applyNumberFormat="1" applyFont="1" applyFill="1" applyBorder="1" applyAlignment="1" applyProtection="1">
      <alignment horizontal="center" vertical="center"/>
      <protection hidden="1"/>
    </xf>
    <xf numFmtId="170" fontId="4" fillId="5" borderId="17" xfId="0" applyNumberFormat="1" applyFont="1" applyFill="1" applyBorder="1" applyAlignment="1" applyProtection="1">
      <alignment horizontal="center" vertical="center"/>
      <protection hidden="1"/>
    </xf>
    <xf numFmtId="170" fontId="4" fillId="11" borderId="26" xfId="0" applyNumberFormat="1" applyFont="1" applyFill="1" applyBorder="1" applyAlignment="1" applyProtection="1">
      <alignment horizontal="center" vertical="center"/>
      <protection hidden="1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4" borderId="2" xfId="0" applyNumberFormat="1" applyFont="1" applyFill="1" applyBorder="1" applyAlignment="1" applyProtection="1">
      <alignment horizontal="center" vertical="center"/>
      <protection hidden="1"/>
    </xf>
    <xf numFmtId="170" fontId="4" fillId="4" borderId="2" xfId="0" applyNumberFormat="1" applyFont="1" applyFill="1" applyBorder="1" applyAlignment="1" applyProtection="1">
      <alignment horizontal="center" vertical="center"/>
      <protection hidden="1"/>
    </xf>
    <xf numFmtId="171" fontId="4" fillId="4" borderId="2" xfId="0" applyNumberFormat="1" applyFont="1" applyFill="1" applyBorder="1" applyAlignment="1" applyProtection="1">
      <alignment horizontal="center" vertical="center"/>
      <protection hidden="1"/>
    </xf>
    <xf numFmtId="166" fontId="4" fillId="5" borderId="2" xfId="0" applyNumberFormat="1" applyFont="1" applyFill="1" applyBorder="1" applyAlignment="1" applyProtection="1">
      <alignment horizontal="center" vertical="center"/>
      <protection hidden="1"/>
    </xf>
    <xf numFmtId="166" fontId="4" fillId="11" borderId="2" xfId="0" applyNumberFormat="1" applyFont="1" applyFill="1" applyBorder="1" applyAlignment="1" applyProtection="1">
      <alignment horizontal="center" vertical="center"/>
      <protection hidden="1"/>
    </xf>
    <xf numFmtId="170" fontId="4" fillId="5" borderId="2" xfId="0" applyNumberFormat="1" applyFont="1" applyFill="1" applyBorder="1" applyAlignment="1" applyProtection="1">
      <alignment horizontal="center" vertical="center"/>
      <protection hidden="1"/>
    </xf>
    <xf numFmtId="170" fontId="4" fillId="11" borderId="27" xfId="0" applyNumberFormat="1" applyFont="1" applyFill="1" applyBorder="1" applyAlignment="1" applyProtection="1">
      <alignment horizontal="center" vertical="center"/>
      <protection hidden="1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NumberFormat="1" applyFont="1" applyFill="1" applyBorder="1" applyAlignment="1" applyProtection="1">
      <alignment horizontal="center" vertical="center"/>
      <protection locked="0"/>
    </xf>
    <xf numFmtId="165" fontId="4" fillId="4" borderId="28" xfId="0" applyNumberFormat="1" applyFont="1" applyFill="1" applyBorder="1" applyAlignment="1" applyProtection="1">
      <alignment horizontal="center" vertical="center"/>
      <protection hidden="1"/>
    </xf>
    <xf numFmtId="170" fontId="4" fillId="4" borderId="28" xfId="0" applyNumberFormat="1" applyFont="1" applyFill="1" applyBorder="1" applyAlignment="1" applyProtection="1">
      <alignment horizontal="center" vertical="center"/>
      <protection hidden="1"/>
    </xf>
    <xf numFmtId="171" fontId="4" fillId="4" borderId="28" xfId="0" applyNumberFormat="1" applyFont="1" applyFill="1" applyBorder="1" applyAlignment="1" applyProtection="1">
      <alignment horizontal="center" vertical="center"/>
      <protection hidden="1"/>
    </xf>
    <xf numFmtId="166" fontId="4" fillId="4" borderId="28" xfId="0" applyNumberFormat="1" applyFont="1" applyFill="1" applyBorder="1" applyAlignment="1" applyProtection="1">
      <alignment horizontal="center" vertical="center"/>
      <protection hidden="1"/>
    </xf>
    <xf numFmtId="170" fontId="4" fillId="4" borderId="29" xfId="0" applyNumberFormat="1" applyFont="1" applyFill="1" applyBorder="1" applyAlignment="1" applyProtection="1">
      <alignment horizontal="center" vertical="center"/>
      <protection hidden="1"/>
    </xf>
    <xf numFmtId="0" fontId="8" fillId="5" borderId="30" xfId="0" applyFont="1" applyFill="1" applyBorder="1"/>
    <xf numFmtId="0" fontId="0" fillId="5" borderId="30" xfId="0" applyFill="1" applyBorder="1"/>
    <xf numFmtId="171" fontId="1" fillId="5" borderId="31" xfId="3" applyNumberFormat="1" applyFill="1" applyBorder="1" applyAlignment="1">
      <alignment horizontal="center" vertical="center"/>
    </xf>
    <xf numFmtId="166" fontId="1" fillId="5" borderId="31" xfId="3" applyNumberFormat="1" applyFill="1" applyBorder="1" applyAlignment="1">
      <alignment horizontal="center" vertical="center"/>
    </xf>
    <xf numFmtId="171" fontId="1" fillId="5" borderId="32" xfId="3" applyNumberFormat="1" applyFill="1" applyBorder="1" applyAlignment="1">
      <alignment horizontal="center" vertical="center"/>
    </xf>
    <xf numFmtId="14" fontId="2" fillId="9" borderId="22" xfId="0" applyNumberFormat="1" applyFont="1" applyFill="1" applyBorder="1" applyAlignment="1" applyProtection="1">
      <alignment horizontal="center" vertical="center"/>
      <protection locked="0"/>
    </xf>
    <xf numFmtId="0" fontId="2" fillId="9" borderId="22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locked="0"/>
    </xf>
    <xf numFmtId="165" fontId="4" fillId="9" borderId="22" xfId="0" applyNumberFormat="1" applyFont="1" applyFill="1" applyBorder="1" applyAlignment="1" applyProtection="1">
      <alignment horizontal="center" vertical="center"/>
      <protection hidden="1"/>
    </xf>
    <xf numFmtId="170" fontId="4" fillId="9" borderId="22" xfId="0" applyNumberFormat="1" applyFont="1" applyFill="1" applyBorder="1" applyAlignment="1" applyProtection="1">
      <alignment horizontal="center" vertical="center"/>
      <protection hidden="1"/>
    </xf>
    <xf numFmtId="171" fontId="4" fillId="9" borderId="22" xfId="0" applyNumberFormat="1" applyFont="1" applyFill="1" applyBorder="1" applyAlignment="1" applyProtection="1">
      <alignment horizontal="center" vertical="center"/>
      <protection hidden="1"/>
    </xf>
    <xf numFmtId="166" fontId="4" fillId="10" borderId="22" xfId="0" applyNumberFormat="1" applyFont="1" applyFill="1" applyBorder="1" applyAlignment="1" applyProtection="1">
      <alignment horizontal="center" vertical="center"/>
      <protection hidden="1"/>
    </xf>
    <xf numFmtId="170" fontId="4" fillId="10" borderId="22" xfId="0" applyNumberFormat="1" applyFont="1" applyFill="1" applyBorder="1" applyAlignment="1" applyProtection="1">
      <alignment horizontal="center" vertical="center"/>
      <protection hidden="1"/>
    </xf>
    <xf numFmtId="0" fontId="8" fillId="5" borderId="22" xfId="0" applyFont="1" applyFill="1" applyBorder="1"/>
    <xf numFmtId="0" fontId="0" fillId="5" borderId="22" xfId="0" applyFill="1" applyBorder="1"/>
    <xf numFmtId="171" fontId="1" fillId="5" borderId="33" xfId="3" applyNumberFormat="1" applyFill="1" applyBorder="1" applyAlignment="1">
      <alignment horizontal="center" vertical="center"/>
    </xf>
    <xf numFmtId="166" fontId="1" fillId="5" borderId="33" xfId="3" applyNumberFormat="1" applyFill="1" applyBorder="1" applyAlignment="1">
      <alignment horizontal="center" vertical="center"/>
    </xf>
    <xf numFmtId="171" fontId="1" fillId="5" borderId="34" xfId="3" applyNumberFormat="1" applyFill="1" applyBorder="1" applyAlignment="1">
      <alignment horizontal="center" vertical="center"/>
    </xf>
    <xf numFmtId="14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165" fontId="4" fillId="8" borderId="35" xfId="0" applyNumberFormat="1" applyFont="1" applyFill="1" applyBorder="1" applyAlignment="1" applyProtection="1">
      <alignment horizontal="center" vertical="center"/>
      <protection locked="0"/>
    </xf>
    <xf numFmtId="165" fontId="4" fillId="9" borderId="35" xfId="0" applyNumberFormat="1" applyFont="1" applyFill="1" applyBorder="1" applyAlignment="1" applyProtection="1">
      <alignment horizontal="center" vertical="center"/>
      <protection locked="0"/>
    </xf>
    <xf numFmtId="4" fontId="4" fillId="0" borderId="35" xfId="0" applyNumberFormat="1" applyFont="1" applyFill="1" applyBorder="1" applyAlignment="1" applyProtection="1">
      <alignment horizontal="center" vertical="center"/>
      <protection hidden="1"/>
    </xf>
    <xf numFmtId="165" fontId="7" fillId="9" borderId="35" xfId="0" applyNumberFormat="1" applyFont="1" applyFill="1" applyBorder="1" applyAlignment="1" applyProtection="1">
      <alignment horizontal="center" vertical="center"/>
      <protection locked="0"/>
    </xf>
    <xf numFmtId="165" fontId="4" fillId="0" borderId="35" xfId="0" applyNumberFormat="1" applyFont="1" applyFill="1" applyBorder="1" applyAlignment="1" applyProtection="1">
      <alignment horizontal="center" vertical="center"/>
      <protection hidden="1"/>
    </xf>
    <xf numFmtId="170" fontId="4" fillId="0" borderId="35" xfId="0" applyNumberFormat="1" applyFont="1" applyFill="1" applyBorder="1" applyAlignment="1" applyProtection="1">
      <alignment horizontal="center" vertical="center"/>
      <protection hidden="1"/>
    </xf>
    <xf numFmtId="166" fontId="4" fillId="0" borderId="36" xfId="0" applyNumberFormat="1" applyFont="1" applyFill="1" applyBorder="1" applyAlignment="1" applyProtection="1">
      <alignment horizontal="center" vertical="center"/>
      <protection locked="0"/>
    </xf>
    <xf numFmtId="170" fontId="4" fillId="0" borderId="36" xfId="0" applyNumberFormat="1" applyFont="1" applyFill="1" applyBorder="1" applyAlignment="1" applyProtection="1">
      <alignment horizontal="center" vertical="center"/>
      <protection locked="0"/>
    </xf>
    <xf numFmtId="170" fontId="4" fillId="0" borderId="37" xfId="0" applyNumberFormat="1" applyFont="1" applyFill="1" applyBorder="1" applyAlignment="1" applyProtection="1">
      <alignment horizontal="center" vertical="center"/>
      <protection locked="0"/>
    </xf>
    <xf numFmtId="14" fontId="4" fillId="0" borderId="35" xfId="0" applyNumberFormat="1" applyFont="1" applyFill="1" applyBorder="1" applyAlignment="1" applyProtection="1">
      <alignment horizontal="center" vertical="center"/>
      <protection locked="0"/>
    </xf>
    <xf numFmtId="4" fontId="4" fillId="9" borderId="35" xfId="0" applyNumberFormat="1" applyFont="1" applyFill="1" applyBorder="1" applyAlignment="1" applyProtection="1">
      <alignment horizontal="center" vertical="center"/>
      <protection hidden="1"/>
    </xf>
    <xf numFmtId="170" fontId="4" fillId="5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166" fontId="4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36" xfId="0" applyFont="1" applyFill="1" applyBorder="1"/>
    <xf numFmtId="0" fontId="0" fillId="5" borderId="36" xfId="0" applyFill="1" applyBorder="1"/>
    <xf numFmtId="171" fontId="1" fillId="5" borderId="40" xfId="3" applyNumberFormat="1" applyFill="1" applyBorder="1" applyAlignment="1">
      <alignment horizontal="center" vertical="center"/>
    </xf>
    <xf numFmtId="166" fontId="1" fillId="5" borderId="40" xfId="3" applyNumberFormat="1" applyFill="1" applyBorder="1" applyAlignment="1">
      <alignment horizontal="center" vertical="center"/>
    </xf>
    <xf numFmtId="171" fontId="1" fillId="5" borderId="41" xfId="3" applyNumberFormat="1" applyFill="1" applyBorder="1" applyAlignment="1">
      <alignment horizontal="center" vertical="center"/>
    </xf>
    <xf numFmtId="14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165" fontId="4" fillId="8" borderId="42" xfId="0" applyNumberFormat="1" applyFont="1" applyFill="1" applyBorder="1" applyAlignment="1" applyProtection="1">
      <alignment horizontal="center" vertical="center"/>
      <protection locked="0"/>
    </xf>
    <xf numFmtId="165" fontId="4" fillId="9" borderId="42" xfId="0" applyNumberFormat="1" applyFont="1" applyFill="1" applyBorder="1" applyAlignment="1" applyProtection="1">
      <alignment horizontal="center" vertical="center"/>
      <protection locked="0"/>
    </xf>
    <xf numFmtId="4" fontId="4" fillId="0" borderId="42" xfId="0" applyNumberFormat="1" applyFont="1" applyFill="1" applyBorder="1" applyAlignment="1" applyProtection="1">
      <alignment horizontal="center" vertical="center"/>
      <protection hidden="1"/>
    </xf>
    <xf numFmtId="165" fontId="7" fillId="9" borderId="42" xfId="0" applyNumberFormat="1" applyFont="1" applyFill="1" applyBorder="1" applyAlignment="1" applyProtection="1">
      <alignment horizontal="center" vertical="center"/>
      <protection locked="0"/>
    </xf>
    <xf numFmtId="165" fontId="4" fillId="0" borderId="42" xfId="0" applyNumberFormat="1" applyFont="1" applyFill="1" applyBorder="1" applyAlignment="1" applyProtection="1">
      <alignment horizontal="center" vertical="center"/>
      <protection hidden="1"/>
    </xf>
    <xf numFmtId="170" fontId="4" fillId="0" borderId="42" xfId="0" applyNumberFormat="1" applyFont="1" applyFill="1" applyBorder="1" applyAlignment="1" applyProtection="1">
      <alignment horizontal="center" vertical="center"/>
      <protection hidden="1"/>
    </xf>
    <xf numFmtId="166" fontId="4" fillId="0" borderId="43" xfId="0" applyNumberFormat="1" applyFont="1" applyFill="1" applyBorder="1" applyAlignment="1" applyProtection="1">
      <alignment horizontal="center" vertical="center"/>
      <protection locked="0"/>
    </xf>
    <xf numFmtId="170" fontId="4" fillId="0" borderId="43" xfId="0" applyNumberFormat="1" applyFont="1" applyFill="1" applyBorder="1" applyAlignment="1" applyProtection="1">
      <alignment horizontal="center" vertical="center"/>
      <protection locked="0"/>
    </xf>
    <xf numFmtId="170" fontId="4" fillId="0" borderId="44" xfId="0" applyNumberFormat="1" applyFont="1" applyFill="1" applyBorder="1" applyAlignment="1" applyProtection="1">
      <alignment horizontal="center" vertical="center"/>
      <protection locked="0"/>
    </xf>
    <xf numFmtId="14" fontId="4" fillId="0" borderId="42" xfId="0" applyNumberFormat="1" applyFont="1" applyFill="1" applyBorder="1" applyAlignment="1" applyProtection="1">
      <alignment horizontal="center" vertical="center"/>
      <protection locked="0"/>
    </xf>
    <xf numFmtId="4" fontId="4" fillId="9" borderId="42" xfId="0" applyNumberFormat="1" applyFont="1" applyFill="1" applyBorder="1" applyAlignment="1" applyProtection="1">
      <alignment horizontal="center" vertical="center"/>
      <protection hidden="1"/>
    </xf>
    <xf numFmtId="170" fontId="4" fillId="5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166" fontId="4" fillId="5" borderId="46" xfId="0" applyNumberFormat="1" applyFont="1" applyFill="1" applyBorder="1" applyAlignment="1" applyProtection="1">
      <alignment horizontal="center" vertical="center"/>
      <protection locked="0"/>
    </xf>
    <xf numFmtId="14" fontId="2" fillId="9" borderId="43" xfId="0" applyNumberFormat="1" applyFont="1" applyFill="1" applyBorder="1" applyAlignment="1" applyProtection="1">
      <alignment horizontal="center" vertical="center"/>
      <protection locked="0"/>
    </xf>
    <xf numFmtId="0" fontId="2" fillId="9" borderId="43" xfId="0" applyNumberFormat="1" applyFont="1" applyFill="1" applyBorder="1" applyAlignment="1" applyProtection="1">
      <alignment horizontal="center" vertical="center"/>
      <protection locked="0"/>
    </xf>
    <xf numFmtId="165" fontId="4" fillId="9" borderId="43" xfId="0" applyNumberFormat="1" applyFont="1" applyFill="1" applyBorder="1" applyAlignment="1" applyProtection="1">
      <alignment horizontal="center" vertical="center"/>
      <protection locked="0"/>
    </xf>
    <xf numFmtId="165" fontId="4" fillId="9" borderId="43" xfId="0" applyNumberFormat="1" applyFont="1" applyFill="1" applyBorder="1" applyAlignment="1" applyProtection="1">
      <alignment horizontal="center" vertical="center"/>
      <protection hidden="1"/>
    </xf>
    <xf numFmtId="170" fontId="4" fillId="9" borderId="43" xfId="0" applyNumberFormat="1" applyFont="1" applyFill="1" applyBorder="1" applyAlignment="1" applyProtection="1">
      <alignment horizontal="center" vertical="center"/>
      <protection hidden="1"/>
    </xf>
    <xf numFmtId="171" fontId="4" fillId="9" borderId="43" xfId="0" applyNumberFormat="1" applyFont="1" applyFill="1" applyBorder="1" applyAlignment="1" applyProtection="1">
      <alignment horizontal="center" vertical="center"/>
      <protection hidden="1"/>
    </xf>
    <xf numFmtId="166" fontId="4" fillId="10" borderId="43" xfId="0" applyNumberFormat="1" applyFont="1" applyFill="1" applyBorder="1" applyAlignment="1" applyProtection="1">
      <alignment horizontal="center" vertical="center"/>
      <protection hidden="1"/>
    </xf>
    <xf numFmtId="170" fontId="4" fillId="10" borderId="43" xfId="0" applyNumberFormat="1" applyFont="1" applyFill="1" applyBorder="1" applyAlignment="1" applyProtection="1">
      <alignment horizontal="center" vertical="center"/>
      <protection hidden="1"/>
    </xf>
    <xf numFmtId="0" fontId="8" fillId="5" borderId="43" xfId="0" applyFont="1" applyFill="1" applyBorder="1"/>
    <xf numFmtId="0" fontId="0" fillId="5" borderId="43" xfId="0" applyFill="1" applyBorder="1"/>
    <xf numFmtId="171" fontId="1" fillId="5" borderId="47" xfId="3" applyNumberFormat="1" applyFill="1" applyBorder="1" applyAlignment="1">
      <alignment horizontal="center" vertical="center"/>
    </xf>
    <xf numFmtId="166" fontId="1" fillId="5" borderId="47" xfId="3" applyNumberFormat="1" applyFill="1" applyBorder="1" applyAlignment="1">
      <alignment horizontal="center" vertical="center"/>
    </xf>
    <xf numFmtId="171" fontId="1" fillId="5" borderId="48" xfId="3" applyNumberForma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3" fontId="12" fillId="8" borderId="51" xfId="0" applyNumberFormat="1" applyFont="1" applyFill="1" applyBorder="1" applyAlignment="1">
      <alignment horizontal="center"/>
    </xf>
    <xf numFmtId="172" fontId="12" fillId="8" borderId="51" xfId="0" applyNumberFormat="1" applyFont="1" applyFill="1" applyBorder="1" applyAlignment="1">
      <alignment horizontal="center"/>
    </xf>
    <xf numFmtId="172" fontId="12" fillId="8" borderId="50" xfId="0" applyNumberFormat="1" applyFont="1" applyFill="1" applyBorder="1" applyAlignment="1">
      <alignment horizontal="center"/>
    </xf>
    <xf numFmtId="0" fontId="12" fillId="8" borderId="46" xfId="0" applyNumberFormat="1" applyFont="1" applyFill="1" applyBorder="1" applyAlignment="1">
      <alignment horizontal="center" vertical="center"/>
    </xf>
    <xf numFmtId="9" fontId="11" fillId="12" borderId="2" xfId="0" applyNumberFormat="1" applyFont="1" applyFill="1" applyBorder="1" applyAlignment="1">
      <alignment horizontal="center"/>
    </xf>
    <xf numFmtId="173" fontId="12" fillId="8" borderId="52" xfId="0" applyNumberFormat="1" applyFont="1" applyFill="1" applyBorder="1" applyAlignment="1">
      <alignment horizontal="center"/>
    </xf>
    <xf numFmtId="172" fontId="12" fillId="8" borderId="52" xfId="0" applyNumberFormat="1" applyFont="1" applyFill="1" applyBorder="1" applyAlignment="1">
      <alignment horizontal="center"/>
    </xf>
    <xf numFmtId="0" fontId="12" fillId="8" borderId="2" xfId="0" applyNumberFormat="1" applyFont="1" applyFill="1" applyBorder="1" applyAlignment="1">
      <alignment horizontal="center" vertical="center"/>
    </xf>
    <xf numFmtId="173" fontId="12" fillId="8" borderId="49" xfId="0" applyNumberFormat="1" applyFont="1" applyFill="1" applyBorder="1" applyAlignment="1">
      <alignment horizontal="center"/>
    </xf>
    <xf numFmtId="172" fontId="12" fillId="8" borderId="49" xfId="0" applyNumberFormat="1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172" fontId="12" fillId="8" borderId="0" xfId="0" applyNumberFormat="1" applyFont="1" applyFill="1" applyAlignment="1">
      <alignment horizontal="center"/>
    </xf>
    <xf numFmtId="172" fontId="12" fillId="8" borderId="11" xfId="0" applyNumberFormat="1" applyFont="1" applyFill="1" applyBorder="1" applyAlignment="1">
      <alignment horizontal="center"/>
    </xf>
    <xf numFmtId="0" fontId="11" fillId="12" borderId="46" xfId="0" applyFont="1" applyFill="1" applyBorder="1" applyAlignment="1">
      <alignment horizontal="center"/>
    </xf>
    <xf numFmtId="172" fontId="12" fillId="8" borderId="55" xfId="0" applyNumberFormat="1" applyFont="1" applyFill="1" applyBorder="1" applyAlignment="1">
      <alignment horizontal="center"/>
    </xf>
    <xf numFmtId="172" fontId="12" fillId="8" borderId="56" xfId="0" applyNumberFormat="1" applyFont="1" applyFill="1" applyBorder="1" applyAlignment="1">
      <alignment horizontal="center"/>
    </xf>
    <xf numFmtId="172" fontId="12" fillId="8" borderId="57" xfId="0" applyNumberFormat="1" applyFont="1" applyFill="1" applyBorder="1" applyAlignment="1">
      <alignment horizontal="center"/>
    </xf>
    <xf numFmtId="173" fontId="12" fillId="8" borderId="0" xfId="0" applyNumberFormat="1" applyFont="1" applyFill="1" applyAlignment="1">
      <alignment horizontal="center" vertical="center"/>
    </xf>
    <xf numFmtId="166" fontId="12" fillId="8" borderId="49" xfId="0" applyNumberFormat="1" applyFont="1" applyFill="1" applyBorder="1" applyAlignment="1">
      <alignment horizontal="center"/>
    </xf>
    <xf numFmtId="172" fontId="12" fillId="8" borderId="54" xfId="0" applyNumberFormat="1" applyFont="1" applyFill="1" applyBorder="1" applyAlignment="1">
      <alignment horizontal="center"/>
    </xf>
    <xf numFmtId="172" fontId="12" fillId="8" borderId="53" xfId="0" applyNumberFormat="1" applyFont="1" applyFill="1" applyBorder="1" applyAlignment="1">
      <alignment horizontal="center"/>
    </xf>
    <xf numFmtId="173" fontId="12" fillId="8" borderId="53" xfId="0" applyNumberFormat="1" applyFont="1" applyFill="1" applyBorder="1" applyAlignment="1">
      <alignment horizontal="center"/>
    </xf>
    <xf numFmtId="9" fontId="11" fillId="12" borderId="58" xfId="0" applyNumberFormat="1" applyFont="1" applyFill="1" applyBorder="1" applyAlignment="1">
      <alignment horizontal="center"/>
    </xf>
    <xf numFmtId="0" fontId="12" fillId="8" borderId="58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72" fontId="12" fillId="8" borderId="60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/>
    <xf numFmtId="166" fontId="13" fillId="0" borderId="59" xfId="0" applyNumberFormat="1" applyFont="1" applyBorder="1" applyAlignment="1" applyProtection="1">
      <alignment horizontal="center" vertical="center"/>
      <protection locked="0"/>
    </xf>
    <xf numFmtId="0" fontId="15" fillId="0" borderId="0" xfId="4" quotePrefix="1" applyAlignment="1" applyProtection="1">
      <alignment horizontal="center" vertical="center"/>
      <protection locked="0"/>
    </xf>
    <xf numFmtId="0" fontId="15" fillId="0" borderId="0" xfId="4" quotePrefix="1" applyAlignment="1" applyProtection="1">
      <alignment horizontal="center"/>
      <protection locked="0"/>
    </xf>
    <xf numFmtId="0" fontId="15" fillId="0" borderId="0" xfId="4" applyAlignment="1" applyProtection="1">
      <protection locked="0"/>
    </xf>
    <xf numFmtId="20" fontId="13" fillId="0" borderId="59" xfId="0" applyNumberFormat="1" applyFont="1" applyBorder="1" applyAlignment="1" applyProtection="1">
      <alignment horizontal="center" vertical="center"/>
      <protection locked="0"/>
    </xf>
    <xf numFmtId="171" fontId="13" fillId="0" borderId="0" xfId="0" applyNumberFormat="1" applyFont="1" applyAlignment="1">
      <alignment horizontal="center" vertical="center"/>
    </xf>
    <xf numFmtId="171" fontId="13" fillId="0" borderId="59" xfId="0" quotePrefix="1" applyNumberFormat="1" applyFont="1" applyBorder="1" applyAlignment="1" applyProtection="1">
      <alignment horizontal="center" vertical="center"/>
      <protection locked="0"/>
    </xf>
    <xf numFmtId="173" fontId="5" fillId="0" borderId="0" xfId="0" quotePrefix="1" applyNumberFormat="1" applyFont="1"/>
    <xf numFmtId="0" fontId="18" fillId="0" borderId="0" xfId="0" applyFont="1"/>
    <xf numFmtId="0" fontId="17" fillId="0" borderId="62" xfId="0" applyFont="1" applyBorder="1"/>
    <xf numFmtId="0" fontId="0" fillId="0" borderId="61" xfId="0" applyBorder="1"/>
    <xf numFmtId="0" fontId="0" fillId="0" borderId="62" xfId="0" applyBorder="1"/>
  </cellXfs>
  <cellStyles count="5">
    <cellStyle name="Currency" xfId="1" builtinId="4"/>
    <cellStyle name="Hyperlink" xfId="4" builtinId="8"/>
    <cellStyle name="Normal" xfId="0" builtinId="0"/>
    <cellStyle name="Percent" xfId="2" builtinId="5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14"/>
  <sheetViews>
    <sheetView showGridLines="0" showRowColHeaders="0" tabSelected="1" workbookViewId="0">
      <selection activeCell="G3" sqref="G3"/>
    </sheetView>
  </sheetViews>
  <sheetFormatPr defaultColWidth="11.42578125" defaultRowHeight="12.75" x14ac:dyDescent="0.2"/>
  <cols>
    <col min="1" max="1" width="80.42578125" customWidth="1"/>
    <col min="4" max="4" width="12.42578125" customWidth="1"/>
    <col min="5" max="5" width="16.7109375" customWidth="1"/>
    <col min="6" max="6" width="17" customWidth="1"/>
    <col min="7" max="7" width="15.42578125" customWidth="1"/>
    <col min="8" max="8" width="13.42578125" customWidth="1"/>
    <col min="9" max="9" width="15.28515625" customWidth="1"/>
    <col min="10" max="10" width="15.140625" customWidth="1"/>
  </cols>
  <sheetData>
    <row r="1" spans="1:10" ht="18" x14ac:dyDescent="0.25">
      <c r="A1" s="220" t="s">
        <v>24</v>
      </c>
      <c r="B1" s="220"/>
      <c r="C1" s="220"/>
      <c r="D1" s="220"/>
      <c r="E1" s="220"/>
    </row>
    <row r="2" spans="1:10" ht="18.75" thickBot="1" x14ac:dyDescent="0.3">
      <c r="A2" s="220"/>
      <c r="B2" s="220"/>
      <c r="C2" s="220"/>
      <c r="D2" s="220"/>
      <c r="E2" s="220"/>
    </row>
    <row r="3" spans="1:10" ht="19.5" thickTop="1" thickBot="1" x14ac:dyDescent="0.3">
      <c r="A3" s="220" t="s">
        <v>27</v>
      </c>
      <c r="B3" s="234"/>
      <c r="C3" s="234"/>
      <c r="D3" s="234"/>
      <c r="E3" s="234"/>
      <c r="F3" s="235"/>
      <c r="G3" s="229"/>
    </row>
    <row r="4" spans="1:10" ht="18.75" thickBot="1" x14ac:dyDescent="0.3">
      <c r="A4" s="220"/>
      <c r="B4" s="220"/>
      <c r="C4" s="220"/>
      <c r="D4" s="221"/>
      <c r="E4" s="220"/>
    </row>
    <row r="5" spans="1:10" ht="19.5" thickTop="1" thickBot="1" x14ac:dyDescent="0.3">
      <c r="A5" s="220" t="s">
        <v>28</v>
      </c>
      <c r="B5" s="234"/>
      <c r="C5" s="234"/>
      <c r="D5" s="234"/>
      <c r="E5" s="234"/>
      <c r="F5" s="235"/>
      <c r="G5" s="225"/>
    </row>
    <row r="6" spans="1:10" ht="18.75" thickBot="1" x14ac:dyDescent="0.3">
      <c r="A6" s="220"/>
      <c r="B6" s="220"/>
      <c r="C6" s="220"/>
      <c r="D6" s="220"/>
      <c r="E6" s="220"/>
    </row>
    <row r="7" spans="1:10" ht="19.5" thickTop="1" thickBot="1" x14ac:dyDescent="0.3">
      <c r="A7" s="220" t="s">
        <v>26</v>
      </c>
      <c r="B7" s="234"/>
      <c r="C7" s="234"/>
      <c r="D7" s="234"/>
      <c r="E7" s="234"/>
      <c r="F7" s="235"/>
      <c r="G7" s="225"/>
    </row>
    <row r="8" spans="1:10" ht="13.5" thickBot="1" x14ac:dyDescent="0.25"/>
    <row r="9" spans="1:10" ht="19.5" thickTop="1" thickBot="1" x14ac:dyDescent="0.3">
      <c r="A9" s="220" t="s">
        <v>29</v>
      </c>
      <c r="B9" s="236"/>
      <c r="C9" s="236"/>
      <c r="D9" s="236"/>
      <c r="E9" s="236"/>
      <c r="F9" s="235"/>
      <c r="G9" s="231"/>
    </row>
    <row r="11" spans="1:10" ht="18" x14ac:dyDescent="0.25">
      <c r="A11" s="220" t="s">
        <v>30</v>
      </c>
    </row>
    <row r="12" spans="1:10" ht="18" x14ac:dyDescent="0.25">
      <c r="A12" s="220"/>
      <c r="D12" s="226"/>
      <c r="E12" s="226"/>
      <c r="F12" s="227"/>
      <c r="G12" s="226"/>
      <c r="H12" s="226"/>
      <c r="I12" s="226"/>
      <c r="J12" s="226"/>
    </row>
    <row r="13" spans="1:10" ht="18" x14ac:dyDescent="0.25">
      <c r="A13" s="233" t="s">
        <v>31</v>
      </c>
    </row>
    <row r="14" spans="1:10" x14ac:dyDescent="0.2">
      <c r="D14" s="228"/>
    </row>
  </sheetData>
  <sheetProtection password="D6BA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34"/>
  <sheetViews>
    <sheetView showGridLines="0" workbookViewId="0">
      <selection activeCell="K9" sqref="K9"/>
    </sheetView>
  </sheetViews>
  <sheetFormatPr defaultColWidth="11.42578125" defaultRowHeight="12.75" x14ac:dyDescent="0.2"/>
  <cols>
    <col min="1" max="1" width="35.5703125" customWidth="1"/>
    <col min="2" max="2" width="11.42578125" customWidth="1"/>
    <col min="5" max="5" width="15.42578125" customWidth="1"/>
  </cols>
  <sheetData>
    <row r="1" spans="1:11" ht="77.25" customHeight="1" thickBot="1" x14ac:dyDescent="0.25">
      <c r="A1" s="218" t="s">
        <v>25</v>
      </c>
      <c r="B1" s="217"/>
      <c r="C1" s="230">
        <f>'A LIRE'!G9</f>
        <v>0</v>
      </c>
      <c r="E1" s="232"/>
    </row>
    <row r="2" spans="1:11" ht="16.5" thickTop="1" x14ac:dyDescent="0.25">
      <c r="A2" s="205" t="s">
        <v>21</v>
      </c>
      <c r="B2" s="219"/>
      <c r="C2" s="192"/>
      <c r="D2" s="219"/>
      <c r="E2" s="194"/>
      <c r="F2" s="195"/>
      <c r="H2" s="222">
        <v>0.25</v>
      </c>
      <c r="I2" s="223">
        <v>0.41666666666666669</v>
      </c>
      <c r="J2" s="223">
        <v>0.54166666666666663</v>
      </c>
      <c r="K2" s="223">
        <v>0.625</v>
      </c>
    </row>
    <row r="3" spans="1:11" ht="15.75" x14ac:dyDescent="0.25">
      <c r="A3" s="196">
        <v>0.25</v>
      </c>
      <c r="B3" s="203">
        <f>'Juin 2010'!P31</f>
        <v>0</v>
      </c>
      <c r="C3" s="197">
        <f>'Juin 2010'!L31</f>
        <v>0</v>
      </c>
      <c r="D3" s="203"/>
      <c r="E3" s="213">
        <f>C1+B3+B4+C3</f>
        <v>0</v>
      </c>
      <c r="F3" s="199"/>
      <c r="H3" s="222">
        <v>0.26041666666666669</v>
      </c>
      <c r="I3" s="223">
        <v>0.42708333333333331</v>
      </c>
      <c r="J3" s="223">
        <v>0.55208333333333337</v>
      </c>
      <c r="K3" s="223">
        <v>0.63541666666666663</v>
      </c>
    </row>
    <row r="4" spans="1:11" ht="16.5" thickBot="1" x14ac:dyDescent="0.3">
      <c r="A4" s="214">
        <v>0.5</v>
      </c>
      <c r="B4" s="204">
        <f>'Juin 2010'!Q31</f>
        <v>0</v>
      </c>
      <c r="C4" s="200"/>
      <c r="D4" s="204"/>
      <c r="E4" s="211"/>
      <c r="F4" s="215"/>
      <c r="H4" s="222">
        <v>0.27083333333333298</v>
      </c>
      <c r="I4" s="223">
        <v>0.4375</v>
      </c>
      <c r="J4" s="223">
        <v>0.5625</v>
      </c>
      <c r="K4" s="223">
        <v>0.64583333333333304</v>
      </c>
    </row>
    <row r="5" spans="1:11" ht="16.5" thickTop="1" x14ac:dyDescent="0.25">
      <c r="A5" s="202" t="s">
        <v>22</v>
      </c>
      <c r="B5" s="203"/>
      <c r="C5" s="197"/>
      <c r="D5" s="203"/>
      <c r="E5" s="212"/>
      <c r="F5" s="199"/>
      <c r="H5" s="222">
        <v>0.28125</v>
      </c>
      <c r="I5" s="223">
        <v>0.44791666666666702</v>
      </c>
      <c r="J5" s="223">
        <v>0.57291666666666696</v>
      </c>
      <c r="K5" s="223">
        <v>0.65625</v>
      </c>
    </row>
    <row r="6" spans="1:11" ht="15.75" x14ac:dyDescent="0.25">
      <c r="A6" s="196">
        <v>0.25</v>
      </c>
      <c r="B6" s="203">
        <f>'Juillet 2010'!P30</f>
        <v>0</v>
      </c>
      <c r="C6" s="197">
        <f>JUILLET</f>
        <v>0</v>
      </c>
      <c r="D6" s="203"/>
      <c r="E6" s="213">
        <f>E3+B6+B7+C6</f>
        <v>0</v>
      </c>
      <c r="F6" s="199"/>
      <c r="H6" s="222">
        <v>0.29166666666666702</v>
      </c>
      <c r="I6" s="223">
        <v>0.45833333333333298</v>
      </c>
      <c r="J6" s="223">
        <v>0.58333333333333404</v>
      </c>
      <c r="K6" s="223">
        <v>0.66666666666666696</v>
      </c>
    </row>
    <row r="7" spans="1:11" ht="16.5" thickBot="1" x14ac:dyDescent="0.3">
      <c r="A7" s="214">
        <v>0.5</v>
      </c>
      <c r="B7" s="204">
        <f>'Juillet 2010'!Q30</f>
        <v>0</v>
      </c>
      <c r="C7" s="200"/>
      <c r="D7" s="204"/>
      <c r="E7" s="211"/>
      <c r="F7" s="215"/>
      <c r="H7" s="222">
        <v>0.30208333333333298</v>
      </c>
      <c r="I7" s="223">
        <v>0.46875</v>
      </c>
      <c r="J7" s="223">
        <v>0.59375</v>
      </c>
      <c r="K7" s="223">
        <v>0.67708333333333304</v>
      </c>
    </row>
    <row r="8" spans="1:11" ht="16.5" thickTop="1" x14ac:dyDescent="0.25">
      <c r="A8" s="202" t="s">
        <v>23</v>
      </c>
      <c r="B8" s="203"/>
      <c r="C8" s="197"/>
      <c r="D8" s="203"/>
      <c r="E8" s="212"/>
      <c r="F8" s="199"/>
      <c r="H8" s="222">
        <v>0.3125</v>
      </c>
      <c r="I8" s="223">
        <v>0.47916666666666602</v>
      </c>
      <c r="J8" s="223">
        <v>0.60416666666666696</v>
      </c>
      <c r="K8" s="223">
        <v>0.6875</v>
      </c>
    </row>
    <row r="9" spans="1:11" ht="15.75" x14ac:dyDescent="0.25">
      <c r="A9" s="196">
        <v>0.25</v>
      </c>
      <c r="B9" s="203">
        <f>'Août 2010'!P31</f>
        <v>0</v>
      </c>
      <c r="C9" s="197">
        <f>'Août 2010'!L31</f>
        <v>0</v>
      </c>
      <c r="D9" s="203"/>
      <c r="E9" s="213">
        <f>E6+B9+B10+C9</f>
        <v>0</v>
      </c>
      <c r="F9" s="199"/>
      <c r="H9" s="222">
        <v>0.32291666666666702</v>
      </c>
      <c r="I9" s="223">
        <v>0.48958333333333298</v>
      </c>
      <c r="J9" s="223">
        <v>0.61458333333333404</v>
      </c>
      <c r="K9" s="223">
        <v>0.69791666666666596</v>
      </c>
    </row>
    <row r="10" spans="1:11" ht="16.5" thickBot="1" x14ac:dyDescent="0.3">
      <c r="A10" s="214">
        <v>0.5</v>
      </c>
      <c r="B10" s="204">
        <f>'Août 2010'!Q31</f>
        <v>0</v>
      </c>
      <c r="C10" s="200"/>
      <c r="D10" s="204"/>
      <c r="E10" s="211"/>
      <c r="F10" s="215"/>
      <c r="H10" s="222">
        <v>0.33333333333333298</v>
      </c>
      <c r="I10" s="223">
        <v>0.5</v>
      </c>
      <c r="J10" s="223">
        <v>0.625000000000001</v>
      </c>
      <c r="K10" s="223">
        <v>0.70833333333333304</v>
      </c>
    </row>
    <row r="11" spans="1:11" ht="16.5" thickTop="1" x14ac:dyDescent="0.25">
      <c r="A11" s="205" t="s">
        <v>17</v>
      </c>
      <c r="B11" s="206"/>
      <c r="C11" s="192"/>
      <c r="D11" s="193"/>
      <c r="E11" s="194"/>
      <c r="F11" s="199"/>
      <c r="H11" s="222">
        <v>0.34375</v>
      </c>
      <c r="I11" s="223">
        <v>0.51041666666666596</v>
      </c>
      <c r="J11" s="223"/>
      <c r="K11" s="223">
        <v>0.71875</v>
      </c>
    </row>
    <row r="12" spans="1:11" ht="15.75" x14ac:dyDescent="0.25">
      <c r="A12" s="196">
        <v>0.25</v>
      </c>
      <c r="B12" s="207">
        <f>'Septembre 2010'!P30</f>
        <v>0</v>
      </c>
      <c r="C12" s="197">
        <f>'Septembre 2010'!L30</f>
        <v>0</v>
      </c>
      <c r="D12" s="198"/>
      <c r="E12" s="213">
        <f>E9+B12+B13+C12</f>
        <v>0</v>
      </c>
      <c r="F12" s="199"/>
      <c r="H12" s="222">
        <v>0.35416666666666702</v>
      </c>
      <c r="I12" s="223">
        <v>0.52083333333333304</v>
      </c>
      <c r="J12" s="223"/>
      <c r="K12" s="223">
        <v>0.72916666666666596</v>
      </c>
    </row>
    <row r="13" spans="1:11" ht="16.5" thickBot="1" x14ac:dyDescent="0.3">
      <c r="A13" s="214">
        <v>0.5</v>
      </c>
      <c r="B13" s="208">
        <f>'Septembre 2010'!Q30</f>
        <v>0</v>
      </c>
      <c r="C13" s="200"/>
      <c r="D13" s="201"/>
      <c r="E13" s="211"/>
      <c r="F13" s="215"/>
      <c r="H13" s="222">
        <v>0.36458333333333398</v>
      </c>
      <c r="I13" s="223">
        <v>0.53125</v>
      </c>
      <c r="J13" s="224"/>
      <c r="K13" s="223">
        <v>0.73958333333333304</v>
      </c>
    </row>
    <row r="14" spans="1:11" ht="16.5" thickTop="1" x14ac:dyDescent="0.25">
      <c r="A14" s="202" t="s">
        <v>18</v>
      </c>
      <c r="B14" s="207"/>
      <c r="C14" s="197"/>
      <c r="D14" s="198"/>
      <c r="E14" s="212"/>
      <c r="F14" s="199"/>
      <c r="H14" s="222">
        <v>0.375</v>
      </c>
      <c r="I14" s="223">
        <v>0.54166666666666696</v>
      </c>
      <c r="J14" s="224"/>
      <c r="K14" s="223">
        <v>0.75</v>
      </c>
    </row>
    <row r="15" spans="1:11" ht="15.75" x14ac:dyDescent="0.25">
      <c r="A15" s="196">
        <v>0.25</v>
      </c>
      <c r="B15" s="207">
        <f>'Octobre 2010'!P29</f>
        <v>0</v>
      </c>
      <c r="C15" s="197">
        <f>'Octobre 2010'!L29</f>
        <v>0</v>
      </c>
      <c r="D15" s="198"/>
      <c r="E15" s="213">
        <f>E12+B15+B16+C15</f>
        <v>0</v>
      </c>
      <c r="F15" s="199"/>
      <c r="H15" s="222">
        <v>0.38541666666666702</v>
      </c>
      <c r="I15" s="223">
        <v>0.55208333333333304</v>
      </c>
      <c r="J15" s="224"/>
      <c r="K15" s="223">
        <v>0.76041666666666596</v>
      </c>
    </row>
    <row r="16" spans="1:11" ht="16.5" thickBot="1" x14ac:dyDescent="0.3">
      <c r="A16" s="214">
        <v>0.5</v>
      </c>
      <c r="B16" s="208">
        <f>'Octobre 2010'!Q29</f>
        <v>0</v>
      </c>
      <c r="C16" s="200"/>
      <c r="D16" s="201"/>
      <c r="E16" s="211"/>
      <c r="F16" s="215"/>
      <c r="H16" s="222">
        <v>0.39583333333333398</v>
      </c>
      <c r="I16" s="223">
        <v>0.5625</v>
      </c>
      <c r="J16" s="224"/>
      <c r="K16" s="223">
        <v>0.77083333333333304</v>
      </c>
    </row>
    <row r="17" spans="1:11" ht="16.5" thickTop="1" x14ac:dyDescent="0.25">
      <c r="A17" s="202" t="s">
        <v>19</v>
      </c>
      <c r="B17" s="207"/>
      <c r="C17" s="197"/>
      <c r="D17" s="198"/>
      <c r="E17" s="212"/>
      <c r="F17" s="199"/>
      <c r="H17" s="222">
        <v>0.40625</v>
      </c>
      <c r="I17" s="223">
        <v>0.57291666666666596</v>
      </c>
      <c r="J17" s="224"/>
      <c r="K17" s="223">
        <v>0.781249999999999</v>
      </c>
    </row>
    <row r="18" spans="1:11" ht="15.75" x14ac:dyDescent="0.25">
      <c r="A18" s="196">
        <v>0.25</v>
      </c>
      <c r="B18" s="207">
        <f>'Novembre 2010'!P31</f>
        <v>0</v>
      </c>
      <c r="C18" s="209">
        <f>'Novembre 2010'!L31</f>
        <v>0</v>
      </c>
      <c r="D18" s="198"/>
      <c r="E18" s="213">
        <f>E15+B18+B19+C18</f>
        <v>0</v>
      </c>
      <c r="F18" s="199"/>
      <c r="H18" s="222">
        <v>0.41666666666666702</v>
      </c>
      <c r="I18" s="223">
        <v>0.58333333333333304</v>
      </c>
      <c r="J18" s="224"/>
      <c r="K18" s="223">
        <v>0.79166666666666596</v>
      </c>
    </row>
    <row r="19" spans="1:11" ht="16.5" thickBot="1" x14ac:dyDescent="0.3">
      <c r="A19" s="214">
        <v>0.5</v>
      </c>
      <c r="B19" s="208">
        <f>'Novembre 2010'!Q31</f>
        <v>0</v>
      </c>
      <c r="C19" s="200"/>
      <c r="D19" s="210"/>
      <c r="E19" s="211"/>
      <c r="F19" s="215"/>
      <c r="H19" s="224"/>
      <c r="I19" s="224"/>
      <c r="J19" s="224"/>
      <c r="K19" s="223">
        <v>0.80208333333333304</v>
      </c>
    </row>
    <row r="20" spans="1:11" ht="16.5" thickTop="1" x14ac:dyDescent="0.25">
      <c r="A20" s="202" t="s">
        <v>20</v>
      </c>
      <c r="B20" s="207"/>
      <c r="C20" s="197"/>
      <c r="D20" s="198"/>
      <c r="E20" s="212"/>
      <c r="F20" s="199"/>
      <c r="H20" s="224"/>
      <c r="I20" s="224"/>
      <c r="J20" s="224"/>
      <c r="K20" s="223">
        <v>0.812499999999999</v>
      </c>
    </row>
    <row r="21" spans="1:11" ht="15.75" x14ac:dyDescent="0.25">
      <c r="A21" s="196">
        <v>0.25</v>
      </c>
      <c r="B21" s="207">
        <f>'Décembre 2010'!P31</f>
        <v>0</v>
      </c>
      <c r="C21" s="197">
        <f>'Décembre 2010'!L31</f>
        <v>0</v>
      </c>
      <c r="D21" s="198"/>
      <c r="E21" s="213">
        <f>E18+B21+B22+C21</f>
        <v>0</v>
      </c>
      <c r="F21" s="199"/>
      <c r="H21" s="224"/>
      <c r="I21" s="224"/>
      <c r="J21" s="224"/>
      <c r="K21" s="223">
        <v>0.82291666666666596</v>
      </c>
    </row>
    <row r="22" spans="1:11" ht="16.5" thickBot="1" x14ac:dyDescent="0.3">
      <c r="A22" s="214">
        <v>0.5</v>
      </c>
      <c r="B22" s="208">
        <f>'Décembre 2010'!Q31</f>
        <v>0</v>
      </c>
      <c r="C22" s="200"/>
      <c r="D22" s="201"/>
      <c r="E22" s="211"/>
      <c r="F22" s="215"/>
      <c r="H22" s="224"/>
      <c r="I22" s="224"/>
      <c r="J22" s="224"/>
      <c r="K22" s="223">
        <v>0.83333333333333304</v>
      </c>
    </row>
    <row r="23" spans="1:11" ht="13.5" thickTop="1" x14ac:dyDescent="0.2">
      <c r="H23" s="216"/>
      <c r="I23" s="216"/>
      <c r="J23" s="216"/>
      <c r="K23" s="223">
        <v>0.843749999999999</v>
      </c>
    </row>
    <row r="24" spans="1:11" x14ac:dyDescent="0.2">
      <c r="H24" s="216"/>
      <c r="I24" s="216"/>
      <c r="J24" s="216"/>
      <c r="K24" s="223">
        <v>0.85416666666666596</v>
      </c>
    </row>
    <row r="25" spans="1:11" x14ac:dyDescent="0.2">
      <c r="H25" s="216"/>
      <c r="I25" s="216"/>
      <c r="J25" s="216"/>
      <c r="K25" s="223">
        <v>0.86458333333333204</v>
      </c>
    </row>
    <row r="26" spans="1:11" x14ac:dyDescent="0.2">
      <c r="H26" s="216"/>
      <c r="I26" s="216"/>
      <c r="J26" s="216"/>
      <c r="K26" s="223">
        <v>0.874999999999999</v>
      </c>
    </row>
    <row r="27" spans="1:11" x14ac:dyDescent="0.2">
      <c r="H27" s="216"/>
      <c r="I27" s="216"/>
      <c r="J27" s="216"/>
      <c r="K27" s="223">
        <v>0.88541666666666596</v>
      </c>
    </row>
    <row r="28" spans="1:11" x14ac:dyDescent="0.2">
      <c r="H28" s="216"/>
      <c r="I28" s="216"/>
      <c r="J28" s="216"/>
      <c r="K28" s="223">
        <v>0.89583333333333204</v>
      </c>
    </row>
    <row r="29" spans="1:11" x14ac:dyDescent="0.2">
      <c r="H29" s="216"/>
      <c r="I29" s="216"/>
      <c r="J29" s="216"/>
      <c r="K29" s="223">
        <v>0.906249999999999</v>
      </c>
    </row>
    <row r="30" spans="1:11" x14ac:dyDescent="0.2">
      <c r="H30" s="216"/>
      <c r="I30" s="216"/>
      <c r="J30" s="216"/>
      <c r="K30" s="223">
        <v>0.91666666666666596</v>
      </c>
    </row>
    <row r="31" spans="1:11" x14ac:dyDescent="0.2">
      <c r="H31" s="216"/>
      <c r="I31" s="216"/>
      <c r="J31" s="216"/>
      <c r="K31" s="223">
        <v>0.92708333333333204</v>
      </c>
    </row>
    <row r="32" spans="1:11" x14ac:dyDescent="0.2">
      <c r="H32" s="216"/>
      <c r="I32" s="216"/>
      <c r="J32" s="216"/>
      <c r="K32" s="223">
        <v>0.937499999999999</v>
      </c>
    </row>
    <row r="33" spans="8:11" x14ac:dyDescent="0.2">
      <c r="H33" s="216"/>
      <c r="I33" s="216"/>
      <c r="J33" s="216"/>
      <c r="K33" s="223">
        <v>0.94791666666666596</v>
      </c>
    </row>
    <row r="34" spans="8:11" x14ac:dyDescent="0.2">
      <c r="H34" s="216"/>
      <c r="I34" s="216"/>
      <c r="J34" s="216"/>
      <c r="K34" s="223">
        <v>0.95833333333333204</v>
      </c>
    </row>
  </sheetData>
  <sheetProtection password="D6BA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topLeftCell="A2" zoomScale="120" zoomScaleNormal="120" workbookViewId="0">
      <selection activeCell="B2" sqref="B2"/>
    </sheetView>
  </sheetViews>
  <sheetFormatPr defaultColWidth="11.42578125" defaultRowHeight="12.75" x14ac:dyDescent="0.2"/>
  <cols>
    <col min="1" max="1" width="9.425781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38868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/>
      <c r="N1" s="70"/>
      <c r="O1" s="3" t="s">
        <v>9</v>
      </c>
      <c r="P1" s="5"/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7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73"/>
      <c r="B4" s="74"/>
      <c r="C4" s="75"/>
      <c r="D4" s="76"/>
      <c r="E4" s="77"/>
      <c r="F4" s="78"/>
      <c r="G4" s="78"/>
      <c r="H4" s="77"/>
      <c r="I4" s="77"/>
      <c r="J4" s="79"/>
      <c r="K4" s="80"/>
      <c r="L4" s="80"/>
      <c r="M4" s="47"/>
      <c r="N4" s="81"/>
      <c r="O4" s="81"/>
      <c r="P4" s="82"/>
      <c r="Q4" s="83"/>
      <c r="R4" s="82"/>
    </row>
    <row r="5" spans="1:18" ht="13.5" thickTop="1" x14ac:dyDescent="0.2">
      <c r="A5" s="20" t="s">
        <v>14</v>
      </c>
      <c r="B5" s="51">
        <v>1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5"/>
    </row>
    <row r="6" spans="1:18" x14ac:dyDescent="0.2">
      <c r="A6" s="20" t="s">
        <v>15</v>
      </c>
      <c r="B6" s="51">
        <v>2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11</v>
      </c>
      <c r="B7" s="51">
        <v>3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ht="13.5" thickBot="1" x14ac:dyDescent="0.25">
      <c r="A8" s="20" t="s">
        <v>12</v>
      </c>
      <c r="B8" s="51">
        <v>4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>
        <f>I8+I7+I6+I5</f>
        <v>0</v>
      </c>
      <c r="K8" s="28">
        <f>I8-I2</f>
        <v>0</v>
      </c>
      <c r="L8" s="28">
        <f>K8+K7+K6+K5</f>
        <v>0</v>
      </c>
      <c r="M8" s="56">
        <f>IF(L8&lt;K2,"0,00",IF(L8&lt;L2,L8*M3*24,IF(L8&gt;L2,L2*M3*24)))</f>
        <v>0</v>
      </c>
      <c r="N8" s="34">
        <f>IF(L8&gt;L2,(L8-L2)*N3*24,IF(L8&lt;L2,0))</f>
        <v>0</v>
      </c>
      <c r="O8" s="35">
        <f>M8+N8</f>
        <v>0</v>
      </c>
      <c r="P8" s="36">
        <f>IF(L8&lt;K2,"00",IF(L8&lt;L2,L8*P2*24,IF(L8&gt;L2,L2*P2*24)))</f>
        <v>0</v>
      </c>
      <c r="Q8" s="37">
        <f>IF(L8&gt;L2,(L8-L2)*Q2*24,IF(L8&lt;L2,0))</f>
        <v>0</v>
      </c>
      <c r="R8" s="38">
        <f>P8+Q8</f>
        <v>0</v>
      </c>
    </row>
    <row r="9" spans="1:18" ht="3" customHeight="1" thickTop="1" thickBot="1" x14ac:dyDescent="0.25">
      <c r="A9" s="84"/>
      <c r="B9" s="74"/>
      <c r="C9" s="75"/>
      <c r="D9" s="76"/>
      <c r="E9" s="85"/>
      <c r="F9" s="76"/>
      <c r="G9" s="76"/>
      <c r="H9" s="77"/>
      <c r="I9" s="77"/>
      <c r="J9" s="79"/>
      <c r="K9" s="80"/>
      <c r="L9" s="80"/>
      <c r="M9" s="47"/>
      <c r="N9" s="81"/>
      <c r="O9" s="81"/>
      <c r="P9" s="82"/>
      <c r="Q9" s="83"/>
      <c r="R9" s="82"/>
    </row>
    <row r="10" spans="1:18" ht="13.5" thickTop="1" x14ac:dyDescent="0.2">
      <c r="A10" s="20" t="s">
        <v>13</v>
      </c>
      <c r="B10" s="51">
        <v>7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52"/>
      <c r="P10" s="29"/>
      <c r="Q10" s="53"/>
      <c r="R10" s="86"/>
    </row>
    <row r="11" spans="1:18" x14ac:dyDescent="0.2">
      <c r="A11" s="20" t="s">
        <v>14</v>
      </c>
      <c r="B11" s="51">
        <v>8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60"/>
      <c r="N11" s="52"/>
      <c r="O11" s="52"/>
      <c r="P11" s="29"/>
      <c r="Q11" s="53"/>
      <c r="R11" s="54"/>
    </row>
    <row r="12" spans="1:18" x14ac:dyDescent="0.2">
      <c r="A12" s="20" t="s">
        <v>15</v>
      </c>
      <c r="B12" s="51">
        <v>9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16"/>
      <c r="N12" s="52"/>
      <c r="O12" s="52"/>
      <c r="P12" s="29"/>
      <c r="Q12" s="53"/>
      <c r="R12" s="54"/>
    </row>
    <row r="13" spans="1:18" x14ac:dyDescent="0.2">
      <c r="A13" s="20" t="s">
        <v>11</v>
      </c>
      <c r="B13" s="51">
        <v>10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ht="13.5" thickBot="1" x14ac:dyDescent="0.25">
      <c r="A14" s="20" t="s">
        <v>12</v>
      </c>
      <c r="B14" s="51">
        <v>11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>
        <f>I14+I13+I12+I11+I10</f>
        <v>0</v>
      </c>
      <c r="K14" s="28">
        <f>I14-I2</f>
        <v>0</v>
      </c>
      <c r="L14" s="28">
        <f>K14+K13+K12+K11+K10</f>
        <v>0</v>
      </c>
      <c r="M14" s="56">
        <f>IF(L14&lt;K2,"0,00",IF(L14&lt;L2,L14*M3*24,IF(L14&gt;L2,L2*M3*24)))</f>
        <v>0</v>
      </c>
      <c r="N14" s="34">
        <f>IF(L14&gt;L2,(L14-L2)*N3*24,IF(L14&lt;L2,0))</f>
        <v>0</v>
      </c>
      <c r="O14" s="35">
        <f>M14+N14</f>
        <v>0</v>
      </c>
      <c r="P14" s="36">
        <f>IF(L14&lt;K2,"00",IF(L14&lt;L2,L14*P2*24,IF(L14&gt;L2,L2*P2*24)))</f>
        <v>0</v>
      </c>
      <c r="Q14" s="37">
        <f>IF(L14&gt;L2,(L14-L2)*Q2*24,IF(L14&lt;L2,0))</f>
        <v>0</v>
      </c>
      <c r="R14" s="38">
        <f>P14+Q14*24</f>
        <v>0</v>
      </c>
    </row>
    <row r="15" spans="1:18" ht="3" customHeight="1" thickTop="1" thickBot="1" x14ac:dyDescent="0.25">
      <c r="A15" s="84"/>
      <c r="B15" s="87"/>
      <c r="C15" s="75"/>
      <c r="D15" s="76"/>
      <c r="E15" s="85"/>
      <c r="F15" s="76"/>
      <c r="G15" s="76"/>
      <c r="H15" s="77"/>
      <c r="I15" s="77"/>
      <c r="J15" s="79"/>
      <c r="K15" s="80"/>
      <c r="L15" s="80"/>
      <c r="M15" s="47"/>
      <c r="N15" s="81"/>
      <c r="O15" s="81"/>
      <c r="P15" s="82"/>
      <c r="Q15" s="83"/>
      <c r="R15" s="82"/>
    </row>
    <row r="16" spans="1:18" ht="13.5" thickTop="1" x14ac:dyDescent="0.2">
      <c r="A16" s="20" t="s">
        <v>13</v>
      </c>
      <c r="B16" s="51">
        <v>14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88"/>
      <c r="N16" s="52"/>
      <c r="O16" s="52"/>
      <c r="P16" s="29"/>
      <c r="Q16" s="53"/>
      <c r="R16" s="54"/>
    </row>
    <row r="17" spans="1:18" x14ac:dyDescent="0.2">
      <c r="A17" s="20" t="s">
        <v>14</v>
      </c>
      <c r="B17" s="51">
        <v>15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x14ac:dyDescent="0.2">
      <c r="A18" s="20" t="s">
        <v>15</v>
      </c>
      <c r="B18" s="51">
        <v>16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11</v>
      </c>
      <c r="B19" s="51">
        <v>17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ht="13.5" thickBot="1" x14ac:dyDescent="0.25">
      <c r="A20" s="20" t="s">
        <v>12</v>
      </c>
      <c r="B20" s="51">
        <v>18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>
        <f>I20+I19+I18+I17+I16</f>
        <v>0</v>
      </c>
      <c r="K20" s="28">
        <f>I20-I2</f>
        <v>0</v>
      </c>
      <c r="L20" s="28">
        <f>K16+K17+K18+K19+K20</f>
        <v>0</v>
      </c>
      <c r="M20" s="56">
        <f>IF(L20&lt;K2,"0,00",IF(L20&lt;L2,L20*M3*24,IF(L20&gt;L2,L2*M3*24)))</f>
        <v>0</v>
      </c>
      <c r="N20" s="34">
        <f>IF(L20&gt;L2,(L20-L2)*N3*24,IF(L20&lt;L2,0))</f>
        <v>0</v>
      </c>
      <c r="O20" s="35">
        <f>M20+N20</f>
        <v>0</v>
      </c>
      <c r="P20" s="36">
        <f>IF(L20&lt;K2,"00",IF(L20&lt;L2,L20*P2*24,IF(L20&gt;L2,L2*P2*24)))</f>
        <v>0</v>
      </c>
      <c r="Q20" s="63">
        <f>IF(L20&gt;L2,(L20-L2)*Q2*24,IF(L20&lt;L2,0))</f>
        <v>0</v>
      </c>
      <c r="R20" s="38">
        <f>P20+Q20</f>
        <v>0</v>
      </c>
    </row>
    <row r="21" spans="1:18" ht="3" customHeight="1" thickTop="1" thickBot="1" x14ac:dyDescent="0.25">
      <c r="A21" s="84"/>
      <c r="B21" s="87"/>
      <c r="C21" s="75"/>
      <c r="D21" s="76"/>
      <c r="E21" s="85"/>
      <c r="F21" s="76"/>
      <c r="G21" s="76"/>
      <c r="H21" s="77"/>
      <c r="I21" s="77"/>
      <c r="J21" s="79"/>
      <c r="K21" s="80"/>
      <c r="L21" s="80"/>
      <c r="M21" s="47"/>
      <c r="N21" s="81"/>
      <c r="O21" s="81"/>
      <c r="P21" s="82"/>
      <c r="Q21" s="83"/>
      <c r="R21" s="82"/>
    </row>
    <row r="22" spans="1:18" ht="13.5" thickTop="1" x14ac:dyDescent="0.2">
      <c r="A22" s="20" t="s">
        <v>13</v>
      </c>
      <c r="B22" s="51">
        <v>21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88"/>
      <c r="N22" s="52"/>
      <c r="O22" s="52"/>
      <c r="P22" s="29"/>
      <c r="Q22" s="53"/>
      <c r="R22" s="54"/>
    </row>
    <row r="23" spans="1:18" x14ac:dyDescent="0.2">
      <c r="A23" s="20" t="s">
        <v>14</v>
      </c>
      <c r="B23" s="51">
        <v>22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x14ac:dyDescent="0.2">
      <c r="A24" s="20" t="s">
        <v>15</v>
      </c>
      <c r="B24" s="51">
        <v>23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11</v>
      </c>
      <c r="B25" s="51">
        <v>24</v>
      </c>
      <c r="C25" s="10"/>
      <c r="D25" s="10"/>
      <c r="E25" s="14">
        <f>D25-C25</f>
        <v>0</v>
      </c>
      <c r="F25" s="10"/>
      <c r="G25" s="10"/>
      <c r="H25" s="14">
        <f>G25-F25</f>
        <v>0</v>
      </c>
      <c r="I25" s="14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ht="13.5" thickBot="1" x14ac:dyDescent="0.25">
      <c r="A26" s="20" t="s">
        <v>12</v>
      </c>
      <c r="B26" s="51">
        <v>25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E26+H26</f>
        <v>0</v>
      </c>
      <c r="J26" s="14">
        <f>I26+I25+I24+I23+I22</f>
        <v>0</v>
      </c>
      <c r="K26" s="28">
        <f>I26-I2</f>
        <v>0</v>
      </c>
      <c r="L26" s="64">
        <f>K26+K25+K24+K23+K22</f>
        <v>0</v>
      </c>
      <c r="M26" s="34">
        <f>IF(L26&lt;K2,"0,00",IF(L26&lt;L2,L26*M3*24,IF(L26&gt;L2,L2*M3*24)))</f>
        <v>0</v>
      </c>
      <c r="N26" s="34">
        <f>IF(L26&gt;L2,(L26-L2)*N3*24,IF(L26&lt;L2,0))</f>
        <v>0</v>
      </c>
      <c r="O26" s="35">
        <f>M26+N26</f>
        <v>0</v>
      </c>
      <c r="P26" s="36">
        <f>IF(L26&lt;K2,"00",IF(L26&lt;L2,L26*P2*24,IF(L26&gt;L2,L2*P2*24)))</f>
        <v>0</v>
      </c>
      <c r="Q26" s="37">
        <f>IF(L26&gt;L2,(L26-L2)*Q2*24,IF(L26&lt;L2,0))</f>
        <v>0</v>
      </c>
      <c r="R26" s="38">
        <f>P26+Q26</f>
        <v>0</v>
      </c>
    </row>
    <row r="27" spans="1:18" s="97" customFormat="1" ht="3" customHeight="1" thickTop="1" thickBot="1" x14ac:dyDescent="0.25">
      <c r="A27" s="89"/>
      <c r="B27" s="90"/>
      <c r="C27" s="91"/>
      <c r="D27" s="91"/>
      <c r="E27" s="92"/>
      <c r="F27" s="91"/>
      <c r="G27" s="91"/>
      <c r="H27" s="92"/>
      <c r="I27" s="92"/>
      <c r="J27" s="92"/>
      <c r="K27" s="93"/>
      <c r="L27" s="94"/>
      <c r="M27" s="95"/>
      <c r="N27" s="95"/>
      <c r="O27" s="95"/>
      <c r="P27" s="96"/>
      <c r="Q27" s="96"/>
      <c r="R27" s="96"/>
    </row>
    <row r="28" spans="1:18" ht="13.5" thickTop="1" x14ac:dyDescent="0.2">
      <c r="A28" s="98" t="s">
        <v>13</v>
      </c>
      <c r="B28" s="99">
        <v>28</v>
      </c>
      <c r="C28" s="10"/>
      <c r="D28" s="10"/>
      <c r="E28" s="100">
        <f>D28-C28</f>
        <v>0</v>
      </c>
      <c r="F28" s="10"/>
      <c r="G28" s="10"/>
      <c r="H28" s="100">
        <f>G28-F28</f>
        <v>0</v>
      </c>
      <c r="I28" s="100">
        <f>H28+E28</f>
        <v>0</v>
      </c>
      <c r="J28" s="100"/>
      <c r="K28" s="101">
        <f>I28-I2</f>
        <v>0</v>
      </c>
      <c r="L28" s="102"/>
      <c r="M28" s="103"/>
      <c r="N28" s="103"/>
      <c r="O28" s="104"/>
      <c r="P28" s="105"/>
      <c r="Q28" s="105"/>
      <c r="R28" s="106"/>
    </row>
    <row r="29" spans="1:18" x14ac:dyDescent="0.2">
      <c r="A29" s="107" t="s">
        <v>14</v>
      </c>
      <c r="B29" s="108">
        <v>29</v>
      </c>
      <c r="C29" s="10"/>
      <c r="D29" s="10"/>
      <c r="E29" s="109">
        <f t="shared" ref="E29:E30" si="0">D29-C29</f>
        <v>0</v>
      </c>
      <c r="F29" s="10"/>
      <c r="G29" s="10"/>
      <c r="H29" s="109">
        <f t="shared" ref="H29:H30" si="1">G29-F29</f>
        <v>0</v>
      </c>
      <c r="I29" s="109">
        <f t="shared" ref="I29:I30" si="2">H29+E29</f>
        <v>0</v>
      </c>
      <c r="J29" s="109"/>
      <c r="K29" s="110">
        <f>I29-I2</f>
        <v>0</v>
      </c>
      <c r="L29" s="111"/>
      <c r="M29" s="112"/>
      <c r="N29" s="112"/>
      <c r="O29" s="113"/>
      <c r="P29" s="114"/>
      <c r="Q29" s="114"/>
      <c r="R29" s="115"/>
    </row>
    <row r="30" spans="1:18" ht="13.5" thickBot="1" x14ac:dyDescent="0.25">
      <c r="A30" s="116" t="s">
        <v>15</v>
      </c>
      <c r="B30" s="117">
        <v>30</v>
      </c>
      <c r="C30" s="10"/>
      <c r="D30" s="10"/>
      <c r="E30" s="118">
        <f t="shared" si="0"/>
        <v>0</v>
      </c>
      <c r="F30" s="10"/>
      <c r="G30" s="10"/>
      <c r="H30" s="118">
        <f t="shared" si="1"/>
        <v>0</v>
      </c>
      <c r="I30" s="118">
        <f t="shared" si="2"/>
        <v>0</v>
      </c>
      <c r="J30" s="118">
        <f>I28+I29+I30</f>
        <v>0</v>
      </c>
      <c r="K30" s="119">
        <f>I30-I2</f>
        <v>0</v>
      </c>
      <c r="L30" s="120">
        <f>K28+K29+K30</f>
        <v>0</v>
      </c>
      <c r="M30" s="121">
        <f>IF(L30&lt;K2,"0,00",IF(L30&lt;L2,L30*M3*24,IF(L30&gt;L2,L2*M6*24)))</f>
        <v>0</v>
      </c>
      <c r="N30" s="121">
        <f>IF(L30&gt;L2,(L30-L2)*N3*24,IF(L30&lt;L2,0))</f>
        <v>0</v>
      </c>
      <c r="O30" s="121">
        <f>M30+N30</f>
        <v>0</v>
      </c>
      <c r="P30" s="119">
        <f>IF(L30&lt;K2,"00",IF(L30&lt;L2,L30*P2*24,IF(L30&gt;L2,L2*P2*24)))</f>
        <v>0</v>
      </c>
      <c r="Q30" s="37">
        <f>IF(L30&gt;L2,(L30-L2)*Q2*24,IF(L30&lt;L2,0))</f>
        <v>0</v>
      </c>
      <c r="R30" s="122">
        <f>P30+Q30</f>
        <v>0</v>
      </c>
    </row>
    <row r="31" spans="1:18" ht="16.5" thickTop="1" thickBot="1" x14ac:dyDescent="0.25">
      <c r="A31" s="123" t="s">
        <v>16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5">
        <f>SUMIF(L8:L30,"&lt;00:00")</f>
        <v>0</v>
      </c>
      <c r="M31" s="126">
        <f>M26+M20+M14+M8</f>
        <v>0</v>
      </c>
      <c r="N31" s="126">
        <f>N26+N20+N14+N8</f>
        <v>0</v>
      </c>
      <c r="O31" s="126">
        <f>O26+O20+O14+O8</f>
        <v>0</v>
      </c>
      <c r="P31" s="125">
        <f>P8+P14+P20+P26</f>
        <v>0</v>
      </c>
      <c r="Q31" s="125">
        <f>Q8+Q14+Q20+Q26</f>
        <v>0</v>
      </c>
      <c r="R31" s="127">
        <f>R26+R20+R14+R8</f>
        <v>0</v>
      </c>
    </row>
    <row r="32" spans="1:18" ht="13.5" thickTop="1" x14ac:dyDescent="0.2"/>
  </sheetData>
  <sheetProtection password="D6BA" sheet="1" objects="1" scenarios="1" selectLockedCells="1"/>
  <dataValidations count="13">
    <dataValidation type="list" allowBlank="1" showInputMessage="1" showErrorMessage="1" sqref="C2:D3 F2:G2">
      <formula1>$A$35:$A$103</formula1>
    </dataValidation>
    <dataValidation type="list" allowBlank="1" showInputMessage="1" showErrorMessage="1" sqref="D21 D15 D9 D4">
      <formula1>$A$53:$A$61</formula1>
    </dataValidation>
    <dataValidation type="list" allowBlank="1" showInputMessage="1" showErrorMessage="1" sqref="C9 C21 C15 C4">
      <formula1>$A$37:$A$45</formula1>
    </dataValidation>
    <dataValidation type="list" allowBlank="1" showInputMessage="1" showErrorMessage="1" sqref="F21 F3:F4 F9 F15">
      <formula1>$A$60:$A$67</formula1>
    </dataValidation>
    <dataValidation type="list" allowBlank="1" showInputMessage="1" showErrorMessage="1" sqref="G21 G3:G4 G9 G15">
      <formula1>$A$70:$A$101</formula1>
    </dataValidation>
    <dataValidation type="list" allowBlank="1" showInputMessage="1" showErrorMessage="1" sqref="C27">
      <formula1>heure1</formula1>
    </dataValidation>
    <dataValidation type="list" allowBlank="1" showInputMessage="1" showErrorMessage="1" sqref="F27">
      <formula1>heure3</formula1>
    </dataValidation>
    <dataValidation type="list" allowBlank="1" showInputMessage="1" showErrorMessage="1" sqref="D27">
      <formula1>heure2</formula1>
    </dataValidation>
    <dataValidation type="list" allowBlank="1" showInputMessage="1" showErrorMessage="1" sqref="G27">
      <formula1>Heure41</formula1>
    </dataValidation>
    <dataValidation type="list" allowBlank="1" showInputMessage="1" showErrorMessage="1" sqref="C5 C6:C8 C10:C14 C16:C20 C22:C26 C28:C30">
      <formula1>H</formula1>
    </dataValidation>
    <dataValidation type="list" allowBlank="1" showInputMessage="1" showErrorMessage="1" sqref="D5:D8 D10:D14 D16:D20 D22:D26 D28:D30">
      <formula1>HH</formula1>
    </dataValidation>
    <dataValidation type="list" allowBlank="1" showInputMessage="1" showErrorMessage="1" sqref="F5:F8 F10:F14 F16:F20 F22:F26 F28:F30">
      <formula1>HHH</formula1>
    </dataValidation>
    <dataValidation type="list" allowBlank="1" showInputMessage="1" showErrorMessage="1" sqref="G5:G8 G10:G14 G16:G20 G22:G26 G28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1"/>
  <sheetViews>
    <sheetView showGridLines="0" showRowColHeaders="0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9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38898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/>
      <c r="N1" s="6"/>
      <c r="O1" s="3" t="s">
        <v>9</v>
      </c>
      <c r="P1" s="5"/>
      <c r="Q1" s="5"/>
      <c r="R1" s="7" t="s">
        <v>9</v>
      </c>
    </row>
    <row r="2" spans="1:18" x14ac:dyDescent="0.2">
      <c r="A2" s="8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11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ht="13.5" thickBot="1" x14ac:dyDescent="0.25">
      <c r="A5" s="20" t="s">
        <v>12</v>
      </c>
      <c r="B5" s="20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>
        <f>I5+I4</f>
        <v>0</v>
      </c>
      <c r="K5" s="32">
        <f>I5-I2</f>
        <v>0</v>
      </c>
      <c r="L5" s="28">
        <f>K5+K4</f>
        <v>0</v>
      </c>
      <c r="M5" s="33">
        <f>IF(L5&lt;K2,"0,00",IF(L5&lt;L2,L5*M3*24,IF(L5&gt;L2,L2*M3*24)))</f>
        <v>0</v>
      </c>
      <c r="N5" s="34">
        <f>IF(L5&gt;L2,(L5-L2)*N3*24,IF(L5&lt;L2,0))</f>
        <v>0</v>
      </c>
      <c r="O5" s="35">
        <f>M5+N5</f>
        <v>0</v>
      </c>
      <c r="P5" s="36">
        <f>IF(L5&lt;K2,"00",IF(L5&lt;L2,L5*P2*24,IF(L5&gt;L2,L2*P2*24)))</f>
        <v>0</v>
      </c>
      <c r="Q5" s="37">
        <f>IF(L5&gt;L2,(L5-L2)*Q2*24,IF(L5&lt;L2,0))</f>
        <v>0</v>
      </c>
      <c r="R5" s="38">
        <f>P5+Q5</f>
        <v>0</v>
      </c>
    </row>
    <row r="6" spans="1:18" ht="3" customHeight="1" thickTop="1" thickBot="1" x14ac:dyDescent="0.25">
      <c r="A6" s="39"/>
      <c r="B6" s="40"/>
      <c r="C6" s="41"/>
      <c r="D6" s="42"/>
      <c r="E6" s="43"/>
      <c r="F6" s="44"/>
      <c r="G6" s="44"/>
      <c r="H6" s="43"/>
      <c r="I6" s="43"/>
      <c r="J6" s="45"/>
      <c r="K6" s="46"/>
      <c r="L6" s="46"/>
      <c r="M6" s="47"/>
      <c r="N6" s="48"/>
      <c r="O6" s="48"/>
      <c r="P6" s="49"/>
      <c r="Q6" s="50"/>
      <c r="R6" s="49"/>
    </row>
    <row r="7" spans="1:18" ht="13.5" thickTop="1" x14ac:dyDescent="0.2">
      <c r="A7" s="20" t="s">
        <v>13</v>
      </c>
      <c r="B7" s="51">
        <v>5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4"/>
    </row>
    <row r="8" spans="1:18" x14ac:dyDescent="0.2">
      <c r="A8" s="20" t="s">
        <v>14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x14ac:dyDescent="0.2">
      <c r="A9" s="20" t="s">
        <v>15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11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ht="13.5" thickBot="1" x14ac:dyDescent="0.25">
      <c r="A11" s="20" t="s">
        <v>12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>
        <f>I11+I10+I9+I8+I7</f>
        <v>0</v>
      </c>
      <c r="K11" s="28">
        <f>I11-I2</f>
        <v>0</v>
      </c>
      <c r="L11" s="28">
        <f>K11+K10+K9+K8+K7</f>
        <v>0</v>
      </c>
      <c r="M11" s="56">
        <f>IF(L11&lt;K2,"0,00",IF(L11&lt;L2,L11*M3*24,IF(L11&gt;L2,L2*M3*24)))</f>
        <v>0</v>
      </c>
      <c r="N11" s="34">
        <f>IF(L11&gt;L2,(L11-L2)*N3*24,IF(L11&lt;L2,0))</f>
        <v>0</v>
      </c>
      <c r="O11" s="35">
        <f>M11+N11</f>
        <v>0</v>
      </c>
      <c r="P11" s="36">
        <f>IF(L11&lt;K2,"00",IF(L11&lt;L2,L11*P2*24,IF(L11&gt;L2,L2*P2*24)))</f>
        <v>0</v>
      </c>
      <c r="Q11" s="37">
        <f>IF(L11&gt;L2,(L11-L2)*Q2*24,IF(L11&lt;L2,0))</f>
        <v>0</v>
      </c>
      <c r="R11" s="38">
        <f>P11+Q11</f>
        <v>0</v>
      </c>
    </row>
    <row r="12" spans="1:18" ht="3" customHeight="1" thickTop="1" thickBot="1" x14ac:dyDescent="0.25">
      <c r="A12" s="57"/>
      <c r="B12" s="40"/>
      <c r="C12" s="41"/>
      <c r="D12" s="42"/>
      <c r="E12" s="58"/>
      <c r="F12" s="42"/>
      <c r="G12" s="42"/>
      <c r="H12" s="43"/>
      <c r="I12" s="43"/>
      <c r="J12" s="45"/>
      <c r="K12" s="46"/>
      <c r="L12" s="46"/>
      <c r="M12" s="47"/>
      <c r="N12" s="48"/>
      <c r="O12" s="48"/>
      <c r="P12" s="49"/>
      <c r="Q12" s="50"/>
      <c r="R12" s="49"/>
    </row>
    <row r="13" spans="1:18" ht="13.5" thickTop="1" x14ac:dyDescent="0.2">
      <c r="A13" s="20" t="s">
        <v>13</v>
      </c>
      <c r="B13" s="51">
        <v>12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9"/>
    </row>
    <row r="14" spans="1:18" x14ac:dyDescent="0.2">
      <c r="A14" s="20" t="s">
        <v>14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60"/>
      <c r="N14" s="52"/>
      <c r="O14" s="52"/>
      <c r="P14" s="29"/>
      <c r="Q14" s="53"/>
      <c r="R14" s="54"/>
    </row>
    <row r="15" spans="1:18" x14ac:dyDescent="0.2">
      <c r="A15" s="20" t="s">
        <v>15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16"/>
      <c r="N15" s="52"/>
      <c r="O15" s="52"/>
      <c r="P15" s="29"/>
      <c r="Q15" s="53"/>
      <c r="R15" s="54"/>
    </row>
    <row r="16" spans="1:18" x14ac:dyDescent="0.2">
      <c r="A16" s="20" t="s">
        <v>11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ht="13.5" thickBot="1" x14ac:dyDescent="0.25">
      <c r="A17" s="20" t="s">
        <v>12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>
        <f>I17+I16+I15+I14+I13</f>
        <v>0</v>
      </c>
      <c r="K17" s="28">
        <f>I17-I2</f>
        <v>0</v>
      </c>
      <c r="L17" s="28">
        <f>K17+K16+K15+K14+K13</f>
        <v>0</v>
      </c>
      <c r="M17" s="56">
        <f>IF(L17&lt;K2,"0,00",IF(L17&lt;L2,L17*M3*24,IF(L17&gt;L2,L2*M3*24)))</f>
        <v>0</v>
      </c>
      <c r="N17" s="34">
        <f>IF(L17&gt;L2,(L17-L2)*N3*24,IF(L17&lt;L2,0))</f>
        <v>0</v>
      </c>
      <c r="O17" s="35">
        <f>M17+N17</f>
        <v>0</v>
      </c>
      <c r="P17" s="36">
        <f>IF(L17&lt;K2,"00",IF(L17&lt;L2,L17*P2*24,IF(L17&gt;L2,L2*P2*24)))</f>
        <v>0</v>
      </c>
      <c r="Q17" s="37">
        <f>IF(L17&gt;L2,(L17-L2)*Q2*24,IF(L17&lt;L2,0))</f>
        <v>0</v>
      </c>
      <c r="R17" s="38">
        <f>P17+Q17*24</f>
        <v>0</v>
      </c>
    </row>
    <row r="18" spans="1:18" ht="3" customHeight="1" thickTop="1" thickBot="1" x14ac:dyDescent="0.25">
      <c r="A18" s="57"/>
      <c r="B18" s="61"/>
      <c r="C18" s="41"/>
      <c r="D18" s="42"/>
      <c r="E18" s="58"/>
      <c r="F18" s="42"/>
      <c r="G18" s="42"/>
      <c r="H18" s="43"/>
      <c r="I18" s="43"/>
      <c r="J18" s="45"/>
      <c r="K18" s="46"/>
      <c r="L18" s="46"/>
      <c r="M18" s="47"/>
      <c r="N18" s="48"/>
      <c r="O18" s="48"/>
      <c r="P18" s="49"/>
      <c r="Q18" s="50"/>
      <c r="R18" s="49"/>
    </row>
    <row r="19" spans="1:18" ht="13.5" thickTop="1" x14ac:dyDescent="0.2">
      <c r="A19" s="20" t="s">
        <v>13</v>
      </c>
      <c r="B19" s="51">
        <v>19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62"/>
      <c r="N19" s="52"/>
      <c r="O19" s="52"/>
      <c r="P19" s="29"/>
      <c r="Q19" s="53"/>
      <c r="R19" s="54"/>
    </row>
    <row r="20" spans="1:18" x14ac:dyDescent="0.2">
      <c r="A20" s="20" t="s">
        <v>14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x14ac:dyDescent="0.2">
      <c r="A21" s="20" t="s">
        <v>15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11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ht="13.5" thickBot="1" x14ac:dyDescent="0.25">
      <c r="A23" s="20" t="s">
        <v>12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>
        <f>I23+I22+I21+I20+I19</f>
        <v>0</v>
      </c>
      <c r="K23" s="28">
        <f>I23-I2</f>
        <v>0</v>
      </c>
      <c r="L23" s="28">
        <f>K19+K20+K21+K22+K23</f>
        <v>0</v>
      </c>
      <c r="M23" s="56">
        <f>IF(L23&lt;K2,"0,00",IF(L23&lt;L2,L23*M3*24,IF(L23&gt;L2,L2*M3*24)))</f>
        <v>0</v>
      </c>
      <c r="N23" s="34">
        <f>IF(L23&gt;L2,(L23-L2)*N3*24,IF(L23&lt;L2,0))</f>
        <v>0</v>
      </c>
      <c r="O23" s="35">
        <f>M23+N23</f>
        <v>0</v>
      </c>
      <c r="P23" s="36">
        <f>IF(L23&lt;K2,"00",IF(L23&lt;L2,L23*P2*24,IF(L23&gt;L2,L2*P2*24)))</f>
        <v>0</v>
      </c>
      <c r="Q23" s="63">
        <f>IF(L23&gt;L2,(L23-L2)*Q2*24,IF(L23&lt;L2,0))</f>
        <v>0</v>
      </c>
      <c r="R23" s="38">
        <f>P23+Q23</f>
        <v>0</v>
      </c>
    </row>
    <row r="24" spans="1:18" ht="3" customHeight="1" thickTop="1" thickBot="1" x14ac:dyDescent="0.25">
      <c r="A24" s="57"/>
      <c r="B24" s="61"/>
      <c r="C24" s="41"/>
      <c r="D24" s="42"/>
      <c r="E24" s="58"/>
      <c r="F24" s="42"/>
      <c r="G24" s="42"/>
      <c r="H24" s="43"/>
      <c r="I24" s="43"/>
      <c r="J24" s="45"/>
      <c r="K24" s="46"/>
      <c r="L24" s="46"/>
      <c r="M24" s="47"/>
      <c r="N24" s="48"/>
      <c r="O24" s="48"/>
      <c r="P24" s="49"/>
      <c r="Q24" s="50"/>
      <c r="R24" s="49"/>
    </row>
    <row r="25" spans="1:18" ht="13.5" thickTop="1" x14ac:dyDescent="0.2">
      <c r="A25" s="20" t="s">
        <v>13</v>
      </c>
      <c r="B25" s="51">
        <v>26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62"/>
      <c r="N25" s="52"/>
      <c r="O25" s="52"/>
      <c r="P25" s="29"/>
      <c r="Q25" s="53"/>
      <c r="R25" s="54"/>
    </row>
    <row r="26" spans="1:18" x14ac:dyDescent="0.2">
      <c r="A26" s="20" t="s">
        <v>14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x14ac:dyDescent="0.2">
      <c r="A27" s="20" t="s">
        <v>15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11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ht="13.5" thickBot="1" x14ac:dyDescent="0.25">
      <c r="A29" s="20" t="s">
        <v>12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E29+H29</f>
        <v>0</v>
      </c>
      <c r="J29" s="14">
        <f>I29+I28+I27+I26+I25</f>
        <v>0</v>
      </c>
      <c r="K29" s="28">
        <f>I29-I2</f>
        <v>0</v>
      </c>
      <c r="L29" s="64">
        <f>K29+K28+K27+K26+K25</f>
        <v>0</v>
      </c>
      <c r="M29" s="34">
        <f>IF(L29&lt;K2,"0,00",IF(L29&lt;L2,L29*M3*24,IF(L29&gt;L2,L2*M3*24)))</f>
        <v>0</v>
      </c>
      <c r="N29" s="34">
        <f>IF(L29&gt;L2,(L29-L2)*N3*24,IF(L29&lt;L2,0))</f>
        <v>0</v>
      </c>
      <c r="O29" s="35">
        <f>M29+N29</f>
        <v>0</v>
      </c>
      <c r="P29" s="36">
        <f>IF(L29&lt;K2,"00",IF(L29&lt;L2,L29*P2*24,IF(L29&gt;L2,L2*P2*24)))</f>
        <v>0</v>
      </c>
      <c r="Q29" s="37">
        <f>IF(L29&gt;L2,(L29-L2)*Q2*24,IF(L29&lt;L2,0))</f>
        <v>0</v>
      </c>
      <c r="R29" s="38">
        <f>P29+Q29</f>
        <v>0</v>
      </c>
    </row>
    <row r="30" spans="1:18" ht="16.5" thickTop="1" thickBot="1" x14ac:dyDescent="0.25">
      <c r="A30" s="65" t="s">
        <v>16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>
        <f>SUMIF(L5:L29,"&lt;00:00")</f>
        <v>0</v>
      </c>
      <c r="M30" s="68">
        <f>M29+M23+M17+M11+M5</f>
        <v>0</v>
      </c>
      <c r="N30" s="68">
        <f>N29+N23+N17+N11+N5</f>
        <v>0</v>
      </c>
      <c r="O30" s="68">
        <f>O29+O23+O17+O11+O5</f>
        <v>0</v>
      </c>
      <c r="P30" s="67">
        <f>P5+P11+P17+P23+P29</f>
        <v>0</v>
      </c>
      <c r="Q30" s="67">
        <f>Q5+Q11+Q17+Q23+Q29</f>
        <v>0</v>
      </c>
      <c r="R30" s="69">
        <f>R29+R23+R17+R11+R5</f>
        <v>0</v>
      </c>
    </row>
    <row r="31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G3">
      <formula1>$A$69:$A$100</formula1>
    </dataValidation>
    <dataValidation type="list" allowBlank="1" showInputMessage="1" showErrorMessage="1" sqref="F24 F18 F12 F3 F6">
      <formula1>$A$59:$A$66</formula1>
    </dataValidation>
    <dataValidation type="list" allowBlank="1" showInputMessage="1" showErrorMessage="1" sqref="C6 C12 C18 C24">
      <formula1>$A$36:$A$44</formula1>
    </dataValidation>
    <dataValidation type="list" allowBlank="1" showInputMessage="1" showErrorMessage="1" sqref="C2:D3 F2:G2">
      <formula1>$A$34:$A$102</formula1>
    </dataValidation>
    <dataValidation type="list" allowBlank="1" showInputMessage="1" showErrorMessage="1" sqref="D24 D6 D12 D18">
      <formula1>$A$52:$A$60</formula1>
    </dataValidation>
    <dataValidation type="list" allowBlank="1" showInputMessage="1" showErrorMessage="1" sqref="C4:C5 C7:C11 C13:C17 C19:C23 C25:C29">
      <formula1>H</formula1>
    </dataValidation>
    <dataValidation type="list" allowBlank="1" showInputMessage="1" showErrorMessage="1" sqref="D4:D5 D7:D11 D13:D17 D19:D23 D25:D29">
      <formula1>HH</formula1>
    </dataValidation>
    <dataValidation type="list" allowBlank="1" showInputMessage="1" showErrorMessage="1" sqref="F4:F5 F7:F11 F13:F17 F19:F23 F25:F29">
      <formula1>HHH</formula1>
    </dataValidation>
    <dataValidation type="list" allowBlank="1" showInputMessage="1" showErrorMessage="1" sqref="G4:G29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topLeftCell="A2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38929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6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8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39"/>
      <c r="B4" s="40"/>
      <c r="C4" s="41"/>
      <c r="D4" s="42"/>
      <c r="E4" s="43"/>
      <c r="F4" s="44"/>
      <c r="G4" s="44"/>
      <c r="H4" s="43"/>
      <c r="I4" s="43"/>
      <c r="J4" s="45"/>
      <c r="K4" s="46"/>
      <c r="L4" s="46"/>
      <c r="M4" s="47"/>
      <c r="N4" s="48"/>
      <c r="O4" s="48"/>
      <c r="P4" s="49"/>
      <c r="Q4" s="83"/>
      <c r="R4" s="82"/>
    </row>
    <row r="5" spans="1:18" ht="13.5" thickTop="1" x14ac:dyDescent="0.2">
      <c r="A5" s="20" t="s">
        <v>13</v>
      </c>
      <c r="B5" s="5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4"/>
    </row>
    <row r="6" spans="1:18" x14ac:dyDescent="0.2">
      <c r="A6" s="20" t="s">
        <v>14</v>
      </c>
      <c r="B6" s="51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15</v>
      </c>
      <c r="B7" s="51">
        <v>4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11</v>
      </c>
      <c r="B8" s="51">
        <v>5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ht="13.5" thickBot="1" x14ac:dyDescent="0.25">
      <c r="A9" s="20" t="s">
        <v>12</v>
      </c>
      <c r="B9" s="51">
        <v>6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>
        <f>I9+I8+I7+I6+I5</f>
        <v>0</v>
      </c>
      <c r="K9" s="28">
        <f>I9-I2</f>
        <v>0</v>
      </c>
      <c r="L9" s="28">
        <f>K9+K8+K7+K6+K5</f>
        <v>0</v>
      </c>
      <c r="M9" s="56">
        <f>IF(L9&lt;K2,"0,00",IF(L9&lt;L2,L9*M3*24,IF(L9&gt;L2,L2*M3*24)))</f>
        <v>0</v>
      </c>
      <c r="N9" s="34">
        <f>IF(L9&gt;L2,(L9-L2)*N3*24,IF(L9&lt;L2,0))</f>
        <v>0</v>
      </c>
      <c r="O9" s="35">
        <f>M9+N9</f>
        <v>0</v>
      </c>
      <c r="P9" s="36">
        <f>IF(L9&lt;K2,"00",IF(L9&lt;L2,L9*P2*24,IF(L9&gt;L2,L2*P2*24)))</f>
        <v>0</v>
      </c>
      <c r="Q9" s="37">
        <f>IF(L9&gt;L2,(L9-L2)*Q2*24,IF(L9&lt;L2,0))</f>
        <v>0</v>
      </c>
      <c r="R9" s="38">
        <f>P9+Q9</f>
        <v>0</v>
      </c>
    </row>
    <row r="10" spans="1:18" ht="3" customHeight="1" thickTop="1" thickBot="1" x14ac:dyDescent="0.25">
      <c r="A10" s="84"/>
      <c r="B10" s="74"/>
      <c r="C10" s="75"/>
      <c r="D10" s="76"/>
      <c r="E10" s="85"/>
      <c r="F10" s="76"/>
      <c r="G10" s="76"/>
      <c r="H10" s="77"/>
      <c r="I10" s="77"/>
      <c r="J10" s="79"/>
      <c r="K10" s="80"/>
      <c r="L10" s="80"/>
      <c r="M10" s="47"/>
      <c r="N10" s="81"/>
      <c r="O10" s="81"/>
      <c r="P10" s="82"/>
      <c r="Q10" s="83"/>
      <c r="R10" s="82"/>
    </row>
    <row r="11" spans="1:18" ht="13.5" thickTop="1" x14ac:dyDescent="0.2">
      <c r="A11" s="20" t="s">
        <v>13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52"/>
      <c r="P11" s="29"/>
      <c r="Q11" s="53"/>
      <c r="R11" s="86"/>
    </row>
    <row r="12" spans="1:18" x14ac:dyDescent="0.2">
      <c r="A12" s="20" t="s">
        <v>14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60"/>
      <c r="N12" s="52"/>
      <c r="O12" s="52"/>
      <c r="P12" s="29"/>
      <c r="Q12" s="53"/>
      <c r="R12" s="54"/>
    </row>
    <row r="13" spans="1:18" x14ac:dyDescent="0.2">
      <c r="A13" s="20" t="s">
        <v>15</v>
      </c>
      <c r="B13" s="51">
        <v>11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x14ac:dyDescent="0.2">
      <c r="A14" s="20" t="s">
        <v>11</v>
      </c>
      <c r="B14" s="51">
        <v>12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ht="13.5" thickBot="1" x14ac:dyDescent="0.25">
      <c r="A15" s="20" t="s">
        <v>12</v>
      </c>
      <c r="B15" s="51">
        <v>13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>
        <f>I15+I14+I13+I12+I11</f>
        <v>0</v>
      </c>
      <c r="K15" s="28">
        <f>I15-I2</f>
        <v>0</v>
      </c>
      <c r="L15" s="28">
        <f>K15+K14+K13+K12+K11</f>
        <v>0</v>
      </c>
      <c r="M15" s="56">
        <f>IF(L15&lt;K2,"0,00",IF(L15&lt;L2,L15*M3*24,IF(L15&gt;L2,L2*M3*24)))</f>
        <v>0</v>
      </c>
      <c r="N15" s="34">
        <f>IF(L15&gt;L2,(L15-L2)*N3*24,IF(L15&lt;L2,0))</f>
        <v>0</v>
      </c>
      <c r="O15" s="35">
        <f>M15+N15</f>
        <v>0</v>
      </c>
      <c r="P15" s="36">
        <f>IF(L15&lt;K2,"00",IF(L15&lt;L2,L15*P2*24,IF(L15&gt;L2,L2*P2*24)))</f>
        <v>0</v>
      </c>
      <c r="Q15" s="37">
        <f>IF(L15&gt;L2,(L15-L2)*Q2*24,IF(L15&lt;L2,0))</f>
        <v>0</v>
      </c>
      <c r="R15" s="38">
        <f>P15+Q15*24</f>
        <v>0</v>
      </c>
    </row>
    <row r="16" spans="1:18" ht="3" customHeight="1" thickTop="1" thickBot="1" x14ac:dyDescent="0.25">
      <c r="A16" s="84"/>
      <c r="B16" s="87"/>
      <c r="C16" s="75"/>
      <c r="D16" s="76"/>
      <c r="E16" s="85"/>
      <c r="F16" s="76"/>
      <c r="G16" s="76"/>
      <c r="H16" s="77"/>
      <c r="I16" s="77"/>
      <c r="J16" s="79"/>
      <c r="K16" s="80"/>
      <c r="L16" s="80"/>
      <c r="M16" s="47"/>
      <c r="N16" s="81"/>
      <c r="O16" s="81"/>
      <c r="P16" s="82"/>
      <c r="Q16" s="83"/>
      <c r="R16" s="82"/>
    </row>
    <row r="17" spans="1:18" ht="13.5" thickTop="1" x14ac:dyDescent="0.2">
      <c r="A17" s="20" t="s">
        <v>13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88"/>
      <c r="N17" s="52"/>
      <c r="O17" s="52"/>
      <c r="P17" s="29"/>
      <c r="Q17" s="53"/>
      <c r="R17" s="54"/>
    </row>
    <row r="18" spans="1:18" x14ac:dyDescent="0.2">
      <c r="A18" s="20" t="s">
        <v>14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15</v>
      </c>
      <c r="B19" s="51">
        <v>18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11</v>
      </c>
      <c r="B20" s="51">
        <v>19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ht="13.5" thickBot="1" x14ac:dyDescent="0.25">
      <c r="A21" s="20" t="s">
        <v>12</v>
      </c>
      <c r="B21" s="51">
        <v>20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>
        <f>I21+I20+I19+I18+I17</f>
        <v>0</v>
      </c>
      <c r="K21" s="28">
        <f>I21-I2</f>
        <v>0</v>
      </c>
      <c r="L21" s="28">
        <f>K17+K18+K19+K20+K21</f>
        <v>0</v>
      </c>
      <c r="M21" s="56">
        <f>IF(L21&lt;K2,"0,00",IF(L21&lt;L2,L21*M3*24,IF(L21&gt;L2,L2*M3*24)))</f>
        <v>0</v>
      </c>
      <c r="N21" s="34">
        <f>IF(L21&gt;L2,(L21-L2)*N3*24,IF(L21&lt;L2,0))</f>
        <v>0</v>
      </c>
      <c r="O21" s="35">
        <f>M21+N21</f>
        <v>0</v>
      </c>
      <c r="P21" s="36">
        <f>IF(L21&lt;K2,"00",IF(L21&lt;L2,L21*P2*24,IF(L21&gt;L2,L2*P2*24)))</f>
        <v>0</v>
      </c>
      <c r="Q21" s="63">
        <f>IF(L21&gt;L2,(L21-L2)*Q2*24,IF(L21&lt;L2,0))</f>
        <v>0</v>
      </c>
      <c r="R21" s="38">
        <f>P21+Q21</f>
        <v>0</v>
      </c>
    </row>
    <row r="22" spans="1:18" ht="3" customHeight="1" thickTop="1" thickBot="1" x14ac:dyDescent="0.25">
      <c r="A22" s="84"/>
      <c r="B22" s="87"/>
      <c r="C22" s="75"/>
      <c r="D22" s="76"/>
      <c r="E22" s="85"/>
      <c r="F22" s="76"/>
      <c r="G22" s="76"/>
      <c r="H22" s="77"/>
      <c r="I22" s="77"/>
      <c r="J22" s="79"/>
      <c r="K22" s="80"/>
      <c r="L22" s="80"/>
      <c r="M22" s="47"/>
      <c r="N22" s="81"/>
      <c r="O22" s="81"/>
      <c r="P22" s="82"/>
      <c r="Q22" s="83"/>
      <c r="R22" s="82"/>
    </row>
    <row r="23" spans="1:18" ht="13.5" thickTop="1" x14ac:dyDescent="0.2">
      <c r="A23" s="20" t="s">
        <v>13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88"/>
      <c r="N23" s="52"/>
      <c r="O23" s="52"/>
      <c r="P23" s="29"/>
      <c r="Q23" s="53"/>
      <c r="R23" s="54"/>
    </row>
    <row r="24" spans="1:18" x14ac:dyDescent="0.2">
      <c r="A24" s="20" t="s">
        <v>14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15</v>
      </c>
      <c r="B25" s="51">
        <v>25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11</v>
      </c>
      <c r="B26" s="51">
        <v>26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ht="13.5" thickBot="1" x14ac:dyDescent="0.25">
      <c r="A27" s="20" t="s">
        <v>12</v>
      </c>
      <c r="B27" s="51">
        <v>27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E27+H27</f>
        <v>0</v>
      </c>
      <c r="J27" s="14">
        <f>I27+I26+I25+I24+I23</f>
        <v>0</v>
      </c>
      <c r="K27" s="28">
        <f>I27-I2</f>
        <v>0</v>
      </c>
      <c r="L27" s="64">
        <f>K27+K26+K25+K24+K23</f>
        <v>0</v>
      </c>
      <c r="M27" s="34">
        <f>IF(L27&lt;K2,"0,00",IF(L27&lt;L2,L27*M3*24,IF(L27&gt;L2,L2*M3*24)))</f>
        <v>0</v>
      </c>
      <c r="N27" s="34">
        <f>IF(L27&gt;L2,(L27-L2)*N3*24,IF(L27&lt;L2,0))</f>
        <v>0</v>
      </c>
      <c r="O27" s="35">
        <f>M27+N27</f>
        <v>0</v>
      </c>
      <c r="P27" s="36">
        <f>IF(L27&lt;K2,"00",IF(L27&lt;L2,L27*P2*24,IF(L27&gt;L2,L2*P2*24)))</f>
        <v>0</v>
      </c>
      <c r="Q27" s="37">
        <f>IF(L27&gt;L2,(L27-L2)*Q2*24,IF(L27&lt;L2,0))</f>
        <v>0</v>
      </c>
      <c r="R27" s="38">
        <f>P27+Q27</f>
        <v>0</v>
      </c>
    </row>
    <row r="28" spans="1:18" s="97" customFormat="1" ht="3" customHeight="1" thickTop="1" thickBot="1" x14ac:dyDescent="0.25">
      <c r="A28" s="128"/>
      <c r="B28" s="129"/>
      <c r="C28" s="130"/>
      <c r="D28" s="130"/>
      <c r="E28" s="131"/>
      <c r="F28" s="130"/>
      <c r="G28" s="130"/>
      <c r="H28" s="131"/>
      <c r="I28" s="131"/>
      <c r="J28" s="131"/>
      <c r="K28" s="132"/>
      <c r="L28" s="133"/>
      <c r="M28" s="134"/>
      <c r="N28" s="134"/>
      <c r="O28" s="134"/>
      <c r="P28" s="135"/>
      <c r="Q28" s="135"/>
      <c r="R28" s="135"/>
    </row>
    <row r="29" spans="1:18" ht="13.5" thickTop="1" x14ac:dyDescent="0.2">
      <c r="A29" s="20" t="s">
        <v>13</v>
      </c>
      <c r="B29" s="20">
        <v>30</v>
      </c>
      <c r="C29" s="10"/>
      <c r="D29" s="10"/>
      <c r="E29" s="27">
        <f>D29-C29</f>
        <v>0</v>
      </c>
      <c r="F29" s="10"/>
      <c r="G29" s="10"/>
      <c r="H29" s="27">
        <f>G29-F29</f>
        <v>0</v>
      </c>
      <c r="I29" s="27">
        <f>SUM(H29,E29)</f>
        <v>0</v>
      </c>
      <c r="J29" s="14"/>
      <c r="K29" s="28">
        <f>I29-I2</f>
        <v>0</v>
      </c>
      <c r="L29" s="28"/>
      <c r="M29" s="16"/>
      <c r="N29" s="16"/>
      <c r="O29" s="16"/>
      <c r="P29" s="29"/>
      <c r="Q29" s="30"/>
      <c r="R29" s="31"/>
    </row>
    <row r="30" spans="1:18" ht="13.5" thickBot="1" x14ac:dyDescent="0.25">
      <c r="A30" s="20" t="s">
        <v>14</v>
      </c>
      <c r="B30" s="20">
        <v>31</v>
      </c>
      <c r="C30" s="10"/>
      <c r="D30" s="10"/>
      <c r="E30" s="27">
        <f>D30-C30</f>
        <v>0</v>
      </c>
      <c r="F30" s="10"/>
      <c r="G30" s="10"/>
      <c r="H30" s="27">
        <f>G30-F30</f>
        <v>0</v>
      </c>
      <c r="I30" s="27">
        <f>SUM(H30,E30)</f>
        <v>0</v>
      </c>
      <c r="J30" s="14">
        <f>I30+I29</f>
        <v>0</v>
      </c>
      <c r="K30" s="32">
        <f>I30-I2</f>
        <v>0</v>
      </c>
      <c r="L30" s="28">
        <f>K30+K29</f>
        <v>0</v>
      </c>
      <c r="M30" s="33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36" t="s">
        <v>16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8">
        <f>SUMIF(L6:L30,"&lt;00:00")</f>
        <v>0</v>
      </c>
      <c r="M31" s="139">
        <f>M27+M21+M15+M9+M30</f>
        <v>0</v>
      </c>
      <c r="N31" s="139">
        <f>N27+N21+N15+N9+N30</f>
        <v>0</v>
      </c>
      <c r="O31" s="139">
        <f>O27+O21+O15+O9+O30</f>
        <v>0</v>
      </c>
      <c r="P31" s="138">
        <f>P30+P9+P15+P21+P27</f>
        <v>0</v>
      </c>
      <c r="Q31" s="138">
        <f>Q30+Q9+Q15+Q21+Q27</f>
        <v>0</v>
      </c>
      <c r="R31" s="140">
        <f>R27+R21+R15+R9+R30</f>
        <v>0</v>
      </c>
    </row>
    <row r="32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C2:D3 F2:G2">
      <formula1>$A$35:$A$103</formula1>
    </dataValidation>
    <dataValidation type="list" allowBlank="1" showInputMessage="1" showErrorMessage="1" sqref="D4">
      <formula1>$A$53:$A$61</formula1>
    </dataValidation>
    <dataValidation type="list" allowBlank="1" showInputMessage="1" showErrorMessage="1" sqref="C4">
      <formula1>$A$37:$A$45</formula1>
    </dataValidation>
    <dataValidation type="list" allowBlank="1" showInputMessage="1" showErrorMessage="1" sqref="F3:F4">
      <formula1>$A$60:$A$67</formula1>
    </dataValidation>
    <dataValidation type="list" allowBlank="1" showInputMessage="1" showErrorMessage="1" sqref="G3:G4">
      <formula1>$A$70:$A$101</formula1>
    </dataValidation>
    <dataValidation type="list" allowBlank="1" showInputMessage="1" showErrorMessage="1" sqref="C5:C30">
      <formula1>H</formula1>
    </dataValidation>
    <dataValidation type="list" allowBlank="1" showInputMessage="1" showErrorMessage="1" sqref="D5:D30">
      <formula1>HH</formula1>
    </dataValidation>
    <dataValidation type="list" allowBlank="1" showInputMessage="1" showErrorMessage="1" sqref="F5:F30">
      <formula1>HHH</formula1>
    </dataValidation>
    <dataValidation type="list" allowBlank="1" showInputMessage="1" showErrorMessage="1" sqref="G5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1"/>
  <sheetViews>
    <sheetView showGridLines="0" showRowColHeaders="0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38960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15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x14ac:dyDescent="0.2">
      <c r="A5" s="20" t="s">
        <v>11</v>
      </c>
      <c r="B5" s="5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52"/>
      <c r="P5" s="29"/>
      <c r="Q5" s="53"/>
      <c r="R5" s="54"/>
    </row>
    <row r="6" spans="1:18" ht="13.5" thickBot="1" x14ac:dyDescent="0.25">
      <c r="A6" s="20" t="s">
        <v>12</v>
      </c>
      <c r="B6" s="20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>
        <f>I6+I4</f>
        <v>0</v>
      </c>
      <c r="K6" s="32">
        <f>I6-I2</f>
        <v>0</v>
      </c>
      <c r="L6" s="28">
        <f>K6+K4+K5</f>
        <v>0</v>
      </c>
      <c r="M6" s="33">
        <f>IF(L6&lt;K2,"0,00",IF(L6&lt;L2,L6*M3*24,IF(L6&gt;L2,L2*M3*24)))</f>
        <v>0</v>
      </c>
      <c r="N6" s="34">
        <f>IF(L6&gt;L2,(L6-L2)*N3*24,IF(L6&lt;L2,0))</f>
        <v>0</v>
      </c>
      <c r="O6" s="35">
        <f>M6+N6</f>
        <v>0</v>
      </c>
      <c r="P6" s="36">
        <f>IF(L6&lt;K2,"00",IF(L6&lt;L2,L6*P2*24,IF(L6&gt;L2,L2*P2*24)))</f>
        <v>0</v>
      </c>
      <c r="Q6" s="37">
        <f>IF(L6&gt;L2,(L6-L2)*Q2*24,IF(L6&lt;L2,0))</f>
        <v>0</v>
      </c>
      <c r="R6" s="38">
        <f>P6+Q6</f>
        <v>0</v>
      </c>
    </row>
    <row r="7" spans="1:18" ht="3" customHeight="1" thickTop="1" thickBot="1" x14ac:dyDescent="0.25">
      <c r="A7" s="73"/>
      <c r="B7" s="74"/>
      <c r="C7" s="75"/>
      <c r="D7" s="76"/>
      <c r="E7" s="77"/>
      <c r="F7" s="78"/>
      <c r="G7" s="78"/>
      <c r="H7" s="77"/>
      <c r="I7" s="77"/>
      <c r="J7" s="79"/>
      <c r="K7" s="80"/>
      <c r="L7" s="80"/>
      <c r="M7" s="47"/>
      <c r="N7" s="81"/>
      <c r="O7" s="81"/>
      <c r="P7" s="82"/>
      <c r="Q7" s="83"/>
      <c r="R7" s="82"/>
    </row>
    <row r="8" spans="1:18" ht="13.5" thickTop="1" x14ac:dyDescent="0.2">
      <c r="A8" s="20" t="s">
        <v>13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4"/>
    </row>
    <row r="9" spans="1:18" x14ac:dyDescent="0.2">
      <c r="A9" s="20" t="s">
        <v>14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15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x14ac:dyDescent="0.2">
      <c r="A11" s="20" t="s">
        <v>11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16"/>
      <c r="P11" s="29"/>
      <c r="Q11" s="53"/>
      <c r="R11" s="55"/>
    </row>
    <row r="12" spans="1:18" ht="13.5" thickBot="1" x14ac:dyDescent="0.25">
      <c r="A12" s="20" t="s">
        <v>12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>
        <f>I12+I11+I10+I9+I8</f>
        <v>0</v>
      </c>
      <c r="K12" s="28">
        <f>I12-I2</f>
        <v>0</v>
      </c>
      <c r="L12" s="28">
        <f>K12+K11+K10+K9+K8</f>
        <v>0</v>
      </c>
      <c r="M12" s="56">
        <f>IF(L12&lt;K2,"0,00",IF(L12&lt;L2,L12*M3*24,IF(L12&gt;L2,L2*M3*24)))</f>
        <v>0</v>
      </c>
      <c r="N12" s="34">
        <f>IF(L12&gt;L2,(L12-L2)*N3*24,IF(L12&lt;L2,0))</f>
        <v>0</v>
      </c>
      <c r="O12" s="35">
        <f>M12+N12</f>
        <v>0</v>
      </c>
      <c r="P12" s="36">
        <f>IF(L12&lt;K2,"00",IF(L12&lt;L2,L12*P2*24,IF(L12&gt;L2,L2*P2*24)))</f>
        <v>0</v>
      </c>
      <c r="Q12" s="37">
        <f>IF(L12&gt;L2,(L12-L2)*Q2*24,IF(L12&lt;L2,0))</f>
        <v>0</v>
      </c>
      <c r="R12" s="38">
        <f>P12+Q12</f>
        <v>0</v>
      </c>
    </row>
    <row r="13" spans="1:18" ht="3" customHeight="1" thickTop="1" thickBot="1" x14ac:dyDescent="0.25">
      <c r="A13" s="84"/>
      <c r="B13" s="74"/>
      <c r="C13" s="75"/>
      <c r="D13" s="76"/>
      <c r="E13" s="85"/>
      <c r="F13" s="76"/>
      <c r="G13" s="76"/>
      <c r="H13" s="77"/>
      <c r="I13" s="77"/>
      <c r="J13" s="79"/>
      <c r="K13" s="80"/>
      <c r="L13" s="80"/>
      <c r="M13" s="47"/>
      <c r="N13" s="81"/>
      <c r="O13" s="81"/>
      <c r="P13" s="82"/>
      <c r="Q13" s="83"/>
      <c r="R13" s="82"/>
    </row>
    <row r="14" spans="1:18" ht="13.5" thickTop="1" x14ac:dyDescent="0.2">
      <c r="A14" s="20" t="s">
        <v>13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86"/>
    </row>
    <row r="15" spans="1:18" x14ac:dyDescent="0.2">
      <c r="A15" s="20" t="s">
        <v>14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60"/>
      <c r="N15" s="52"/>
      <c r="O15" s="52"/>
      <c r="P15" s="29"/>
      <c r="Q15" s="53"/>
      <c r="R15" s="54"/>
    </row>
    <row r="16" spans="1:18" x14ac:dyDescent="0.2">
      <c r="A16" s="20" t="s">
        <v>15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x14ac:dyDescent="0.2">
      <c r="A17" s="20" t="s">
        <v>11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ht="13.5" thickBot="1" x14ac:dyDescent="0.25">
      <c r="A18" s="20" t="s">
        <v>12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>
        <f>I18+I17+I16+I15+I14</f>
        <v>0</v>
      </c>
      <c r="K18" s="28">
        <f>I18-I2</f>
        <v>0</v>
      </c>
      <c r="L18" s="28">
        <f>K18+K17+K16+K15+K14</f>
        <v>0</v>
      </c>
      <c r="M18" s="56">
        <f>IF(L18&lt;K2,"0,00",IF(L18&lt;L2,L18*M3*24,IF(L18&gt;L2,L2*M3*24)))</f>
        <v>0</v>
      </c>
      <c r="N18" s="34">
        <f>IF(L18&gt;L2,(L18-L2)*N3*24,IF(L18&lt;L2,0))</f>
        <v>0</v>
      </c>
      <c r="O18" s="35">
        <f>M18+N18</f>
        <v>0</v>
      </c>
      <c r="P18" s="36">
        <f>IF(L18&lt;K2,"00",IF(L18&lt;L2,L18*P2*24,IF(L18&gt;L2,L2*P2*24)))</f>
        <v>0</v>
      </c>
      <c r="Q18" s="37">
        <f>IF(L18&gt;L2,(L18-L2)*Q2*24,IF(L18&lt;L2,0))</f>
        <v>0</v>
      </c>
      <c r="R18" s="38">
        <f>P18+Q18*24</f>
        <v>0</v>
      </c>
    </row>
    <row r="19" spans="1:18" ht="3" customHeight="1" thickTop="1" thickBot="1" x14ac:dyDescent="0.25">
      <c r="A19" s="84"/>
      <c r="B19" s="87"/>
      <c r="C19" s="75"/>
      <c r="D19" s="76"/>
      <c r="E19" s="85"/>
      <c r="F19" s="76"/>
      <c r="G19" s="76"/>
      <c r="H19" s="77"/>
      <c r="I19" s="77"/>
      <c r="J19" s="79"/>
      <c r="K19" s="80"/>
      <c r="L19" s="80"/>
      <c r="M19" s="47"/>
      <c r="N19" s="81"/>
      <c r="O19" s="81"/>
      <c r="P19" s="82"/>
      <c r="Q19" s="83"/>
      <c r="R19" s="82"/>
    </row>
    <row r="20" spans="1:18" ht="13.5" thickTop="1" x14ac:dyDescent="0.2">
      <c r="A20" s="20" t="s">
        <v>13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88"/>
      <c r="N20" s="52"/>
      <c r="O20" s="52"/>
      <c r="P20" s="29"/>
      <c r="Q20" s="53"/>
      <c r="R20" s="54"/>
    </row>
    <row r="21" spans="1:18" x14ac:dyDescent="0.2">
      <c r="A21" s="20" t="s">
        <v>14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15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x14ac:dyDescent="0.2">
      <c r="A23" s="20" t="s">
        <v>11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ht="13.5" thickBot="1" x14ac:dyDescent="0.25">
      <c r="A24" s="20" t="s">
        <v>12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>
        <f>I24+I23+I22+I21+I20</f>
        <v>0</v>
      </c>
      <c r="K24" s="28">
        <f>I24-I2</f>
        <v>0</v>
      </c>
      <c r="L24" s="28">
        <f>K20+K21+K22+K23+K24</f>
        <v>0</v>
      </c>
      <c r="M24" s="56">
        <f>IF(L24&lt;K2,"0,00",IF(L24&lt;L2,L24*M3*24,IF(L24&gt;L2,L2*M3*24)))</f>
        <v>0</v>
      </c>
      <c r="N24" s="34">
        <f>IF(L24&gt;L2,(L24-L2)*N3*24,IF(L24&lt;L2,0))</f>
        <v>0</v>
      </c>
      <c r="O24" s="35">
        <f>M24+N24</f>
        <v>0</v>
      </c>
      <c r="P24" s="36">
        <f>IF(L24&lt;K2,"00",IF(L24&lt;L2,L24*P2*24,IF(L24&gt;L2,L2*P2*24)))</f>
        <v>0</v>
      </c>
      <c r="Q24" s="63">
        <f>IF(L24&gt;L2,(L24-L2)*Q2*24,IF(L24&lt;L2,0))</f>
        <v>0</v>
      </c>
      <c r="R24" s="38">
        <f>P24+Q24</f>
        <v>0</v>
      </c>
    </row>
    <row r="25" spans="1:18" ht="3" customHeight="1" thickTop="1" thickBot="1" x14ac:dyDescent="0.25">
      <c r="A25" s="84"/>
      <c r="B25" s="87"/>
      <c r="C25" s="75"/>
      <c r="D25" s="76"/>
      <c r="E25" s="85"/>
      <c r="F25" s="76"/>
      <c r="G25" s="76"/>
      <c r="H25" s="77"/>
      <c r="I25" s="77"/>
      <c r="J25" s="79"/>
      <c r="K25" s="80"/>
      <c r="L25" s="80"/>
      <c r="M25" s="47"/>
      <c r="N25" s="81"/>
      <c r="O25" s="81"/>
      <c r="P25" s="82"/>
      <c r="Q25" s="83"/>
      <c r="R25" s="82"/>
    </row>
    <row r="26" spans="1:18" ht="13.5" thickTop="1" x14ac:dyDescent="0.2">
      <c r="A26" s="20" t="s">
        <v>13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88"/>
      <c r="N26" s="52"/>
      <c r="O26" s="52"/>
      <c r="P26" s="29"/>
      <c r="Q26" s="53"/>
      <c r="R26" s="54"/>
    </row>
    <row r="27" spans="1:18" x14ac:dyDescent="0.2">
      <c r="A27" s="20" t="s">
        <v>14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15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ht="13.5" thickBot="1" x14ac:dyDescent="0.25">
      <c r="A29" s="20" t="s">
        <v>11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E29+H29</f>
        <v>0</v>
      </c>
      <c r="J29" s="14">
        <f>I29+I28+I27+I5+I26</f>
        <v>0</v>
      </c>
      <c r="K29" s="28">
        <f>I29-I2</f>
        <v>0</v>
      </c>
      <c r="L29" s="64">
        <f>K29+K28+K27+K26</f>
        <v>0</v>
      </c>
      <c r="M29" s="34">
        <f>IF(L29&lt;K2,"0,00",IF(L29&lt;L2,L29*M3*24,IF(L29&gt;L2,L2*M3*24)))</f>
        <v>0</v>
      </c>
      <c r="N29" s="34">
        <f>IF(L29&gt;L2,(L29-L2)*N3*24,IF(L29&lt;L2,0))</f>
        <v>0</v>
      </c>
      <c r="O29" s="35">
        <f>M29+N29</f>
        <v>0</v>
      </c>
      <c r="P29" s="36">
        <f>IF(L29&lt;K2,"00",IF(L29&lt;L2,L29*P2*24,IF(L29&gt;L2,L2*P2*24)))</f>
        <v>0</v>
      </c>
      <c r="Q29" s="37">
        <f>IF(L29&gt;L2,(L29-L2)*Q2*24,IF(L29&lt;L2,0))</f>
        <v>0</v>
      </c>
      <c r="R29" s="38">
        <f>P29+Q29</f>
        <v>0</v>
      </c>
    </row>
    <row r="30" spans="1:18" ht="16.5" thickTop="1" thickBot="1" x14ac:dyDescent="0.25">
      <c r="A30" s="136" t="s">
        <v>16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>
        <f>SUMIF(L6:L29,"&lt;00:00")</f>
        <v>0</v>
      </c>
      <c r="M30" s="139">
        <f>M29+M24+M18+M12+M6</f>
        <v>0</v>
      </c>
      <c r="N30" s="139">
        <f>N29+N24+N18+N12+N6</f>
        <v>0</v>
      </c>
      <c r="O30" s="139">
        <f>O29+O24+O18+O12+O6</f>
        <v>0</v>
      </c>
      <c r="P30" s="138">
        <f>P6+P12+P18+P24+P29</f>
        <v>0</v>
      </c>
      <c r="Q30" s="138">
        <f>Q6+Q12+Q18+Q24+Q29</f>
        <v>0</v>
      </c>
      <c r="R30" s="140">
        <f>R29+R24+R18+R12+R6</f>
        <v>0</v>
      </c>
    </row>
    <row r="31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F2:G2 D2:D3">
      <formula1>$A$34:$A$102</formula1>
    </dataValidation>
    <dataValidation type="list" allowBlank="1" showInputMessage="1" showErrorMessage="1" sqref="F3">
      <formula1>$A$59:$A$66</formula1>
    </dataValidation>
    <dataValidation type="list" allowBlank="1" showInputMessage="1" showErrorMessage="1" sqref="G3">
      <formula1>$A$69:$A$100</formula1>
    </dataValidation>
    <dataValidation type="list" allowBlank="1" showInputMessage="1" showErrorMessage="1" sqref="C2:C29">
      <formula1>H</formula1>
    </dataValidation>
    <dataValidation type="list" allowBlank="1" showInputMessage="1" showErrorMessage="1" sqref="D4:D29">
      <formula1>HH</formula1>
    </dataValidation>
    <dataValidation type="list" allowBlank="1" showInputMessage="1" showErrorMessage="1" sqref="F4:F29">
      <formula1>HHH</formula1>
    </dataValidation>
    <dataValidation type="list" allowBlank="1" showInputMessage="1" showErrorMessage="1" sqref="G4:G29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0"/>
  <sheetViews>
    <sheetView showGridLines="0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8.4257812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38990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13.5" thickBot="1" x14ac:dyDescent="0.25">
      <c r="A4" s="20" t="s">
        <v>12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>
        <f>I4</f>
        <v>0</v>
      </c>
      <c r="K4" s="32">
        <f>I4-I2</f>
        <v>0</v>
      </c>
      <c r="L4" s="28">
        <f>K4</f>
        <v>0</v>
      </c>
      <c r="M4" s="33">
        <f>IF(L4&lt;K2,"0,00",IF(L4&lt;L2,L4*M3*24,IF(L4&gt;L2,L2*M3*24)))</f>
        <v>0</v>
      </c>
      <c r="N4" s="34">
        <f>IF(L4&gt;L2,(L4-L2)*N3*24,IF(L4&lt;L2,0))</f>
        <v>0</v>
      </c>
      <c r="O4" s="35">
        <f>M4+N4</f>
        <v>0</v>
      </c>
      <c r="P4" s="36">
        <f>IF(L4&lt;K2,"00",IF(L4&lt;L2,L4*P2*24,IF(L4&gt;L2,L2*P2*24)))</f>
        <v>0</v>
      </c>
      <c r="Q4" s="37">
        <f>IF(L4&gt;L2,(L4-L2)*Q2*24,IF(L4&lt;L2,0))</f>
        <v>0</v>
      </c>
      <c r="R4" s="38">
        <f>P4+Q4</f>
        <v>0</v>
      </c>
    </row>
    <row r="5" spans="1:18" ht="3" customHeight="1" thickTop="1" thickBot="1" x14ac:dyDescent="0.25">
      <c r="A5" s="141"/>
      <c r="B5" s="142"/>
      <c r="C5" s="143"/>
      <c r="D5" s="144"/>
      <c r="E5" s="145"/>
      <c r="F5" s="146"/>
      <c r="G5" s="146"/>
      <c r="H5" s="145"/>
      <c r="I5" s="145"/>
      <c r="J5" s="147"/>
      <c r="K5" s="148"/>
      <c r="L5" s="148"/>
      <c r="M5" s="47"/>
      <c r="N5" s="149"/>
      <c r="O5" s="149"/>
      <c r="P5" s="150"/>
      <c r="Q5" s="151"/>
      <c r="R5" s="150"/>
    </row>
    <row r="6" spans="1:18" ht="13.5" thickTop="1" x14ac:dyDescent="0.2">
      <c r="A6" s="20" t="s">
        <v>13</v>
      </c>
      <c r="B6" s="51">
        <v>4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4"/>
    </row>
    <row r="7" spans="1:18" x14ac:dyDescent="0.2">
      <c r="A7" s="20" t="s">
        <v>14</v>
      </c>
      <c r="B7" s="51">
        <v>5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15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x14ac:dyDescent="0.2">
      <c r="A9" s="20" t="s">
        <v>11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ht="13.5" thickBot="1" x14ac:dyDescent="0.25">
      <c r="A10" s="20" t="s">
        <v>12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>
        <f>I10+I9+I8+I7+I6</f>
        <v>0</v>
      </c>
      <c r="K10" s="28">
        <f>I10-I2</f>
        <v>0</v>
      </c>
      <c r="L10" s="28">
        <f>K10+K9+K8+K7+K6</f>
        <v>0</v>
      </c>
      <c r="M10" s="56">
        <f>IF(L10&lt;K2,"0,00",IF(L10&lt;L2,L10*M3*24,IF(L10&gt;L2,L2*M3*24)))</f>
        <v>0</v>
      </c>
      <c r="N10" s="34">
        <f>IF(L10&gt;L2,(L10-L2)*N3*24,IF(L10&lt;L2,0))</f>
        <v>0</v>
      </c>
      <c r="O10" s="35">
        <f>M10+N10</f>
        <v>0</v>
      </c>
      <c r="P10" s="36">
        <f>IF(L10&lt;K2,"00",IF(L10&lt;L2,L10*P2*24,IF(L10&gt;L2,L2*P2*24)))</f>
        <v>0</v>
      </c>
      <c r="Q10" s="37">
        <f>IF(L10&gt;L2,(L10-L2)*Q2*24,IF(L10&lt;L2,0))</f>
        <v>0</v>
      </c>
      <c r="R10" s="38">
        <f>P10+Q10</f>
        <v>0</v>
      </c>
    </row>
    <row r="11" spans="1:18" ht="3" customHeight="1" thickTop="1" thickBot="1" x14ac:dyDescent="0.25">
      <c r="A11" s="152"/>
      <c r="B11" s="142"/>
      <c r="C11" s="143"/>
      <c r="D11" s="144"/>
      <c r="E11" s="153"/>
      <c r="F11" s="144"/>
      <c r="G11" s="144"/>
      <c r="H11" s="145"/>
      <c r="I11" s="145"/>
      <c r="J11" s="147"/>
      <c r="K11" s="148"/>
      <c r="L11" s="148"/>
      <c r="M11" s="47"/>
      <c r="N11" s="149"/>
      <c r="O11" s="149"/>
      <c r="P11" s="150"/>
      <c r="Q11" s="151"/>
      <c r="R11" s="150"/>
    </row>
    <row r="12" spans="1:18" ht="13.5" thickTop="1" x14ac:dyDescent="0.2">
      <c r="A12" s="20" t="s">
        <v>13</v>
      </c>
      <c r="B12" s="51">
        <v>11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16"/>
      <c r="N12" s="52"/>
      <c r="O12" s="52"/>
      <c r="P12" s="29"/>
      <c r="Q12" s="53"/>
      <c r="R12" s="154"/>
    </row>
    <row r="13" spans="1:18" x14ac:dyDescent="0.2">
      <c r="A13" s="20" t="s">
        <v>14</v>
      </c>
      <c r="B13" s="51">
        <v>12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60"/>
      <c r="N13" s="52"/>
      <c r="O13" s="52"/>
      <c r="P13" s="29"/>
      <c r="Q13" s="53"/>
      <c r="R13" s="54"/>
    </row>
    <row r="14" spans="1:18" x14ac:dyDescent="0.2">
      <c r="A14" s="20" t="s">
        <v>15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x14ac:dyDescent="0.2">
      <c r="A15" s="20" t="s">
        <v>11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16"/>
      <c r="N15" s="52"/>
      <c r="O15" s="52"/>
      <c r="P15" s="29"/>
      <c r="Q15" s="53"/>
      <c r="R15" s="54"/>
    </row>
    <row r="16" spans="1:18" ht="13.5" thickBot="1" x14ac:dyDescent="0.25">
      <c r="A16" s="20" t="s">
        <v>12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>
        <f>I16+I15+I14+I13+I12</f>
        <v>0</v>
      </c>
      <c r="K16" s="28">
        <f>I16-I2</f>
        <v>0</v>
      </c>
      <c r="L16" s="28">
        <f>K16+K15+K14+K13+K12</f>
        <v>0</v>
      </c>
      <c r="M16" s="56">
        <f>IF(L16&lt;K2,"0,00",IF(L16&lt;L2,L16*M3*24,IF(L16&gt;L2,L2*M3*24)))</f>
        <v>0</v>
      </c>
      <c r="N16" s="34">
        <f>IF(L16&gt;L2,(L16-L2)*N3*24,IF(L16&lt;L2,0))</f>
        <v>0</v>
      </c>
      <c r="O16" s="35">
        <f>M16+N16</f>
        <v>0</v>
      </c>
      <c r="P16" s="36">
        <f>IF(L16&lt;K2,"00",IF(L16&lt;L2,L16*P2*24,IF(L16&gt;L2,L2*P2*24)))</f>
        <v>0</v>
      </c>
      <c r="Q16" s="37">
        <f>IF(L16&gt;L2,(L16-L2)*Q2*24,IF(L16&lt;L2,0))</f>
        <v>0</v>
      </c>
      <c r="R16" s="38">
        <f>P16+Q16*24</f>
        <v>0</v>
      </c>
    </row>
    <row r="17" spans="1:18" ht="3" customHeight="1" thickTop="1" thickBot="1" x14ac:dyDescent="0.25">
      <c r="A17" s="152"/>
      <c r="B17" s="155"/>
      <c r="C17" s="143"/>
      <c r="D17" s="144"/>
      <c r="E17" s="153"/>
      <c r="F17" s="144"/>
      <c r="G17" s="144"/>
      <c r="H17" s="145"/>
      <c r="I17" s="145"/>
      <c r="J17" s="147"/>
      <c r="K17" s="148"/>
      <c r="L17" s="148"/>
      <c r="M17" s="47"/>
      <c r="N17" s="149"/>
      <c r="O17" s="149"/>
      <c r="P17" s="150"/>
      <c r="Q17" s="151"/>
      <c r="R17" s="150"/>
    </row>
    <row r="18" spans="1:18" ht="13.5" thickTop="1" x14ac:dyDescent="0.2">
      <c r="A18" s="20" t="s">
        <v>13</v>
      </c>
      <c r="B18" s="51">
        <v>18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56"/>
      <c r="N18" s="52"/>
      <c r="O18" s="52"/>
      <c r="P18" s="29"/>
      <c r="Q18" s="53"/>
      <c r="R18" s="54"/>
    </row>
    <row r="19" spans="1:18" x14ac:dyDescent="0.2">
      <c r="A19" s="20" t="s">
        <v>14</v>
      </c>
      <c r="B19" s="51">
        <v>19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15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x14ac:dyDescent="0.2">
      <c r="A21" s="20" t="s">
        <v>11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ht="13.5" thickBot="1" x14ac:dyDescent="0.25">
      <c r="A22" s="20" t="s">
        <v>12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>
        <f>I22+I21+I20+I19+I18</f>
        <v>0</v>
      </c>
      <c r="K22" s="28">
        <f>I22-I2</f>
        <v>0</v>
      </c>
      <c r="L22" s="28">
        <f>K18+K19+K20+K21+K22</f>
        <v>0</v>
      </c>
      <c r="M22" s="56">
        <f>IF(L22&lt;K2,"0,00",IF(L22&lt;L2,L22*M3*24,IF(L22&gt;L2,L2*M3*24)))</f>
        <v>0</v>
      </c>
      <c r="N22" s="34">
        <f>IF(L22&gt;L2,(L22-L2)*N3*24,IF(L22&lt;L2,0))</f>
        <v>0</v>
      </c>
      <c r="O22" s="35">
        <f>M22+N22</f>
        <v>0</v>
      </c>
      <c r="P22" s="36">
        <f>IF(L22&lt;K2,"00",IF(L22&lt;L2,L22*P2*24,IF(L22&gt;L2,L2*P2*24)))</f>
        <v>0</v>
      </c>
      <c r="Q22" s="63">
        <f>IF(L22&gt;L2,(L22-L2)*Q2*24,IF(L22&lt;L2,0))</f>
        <v>0</v>
      </c>
      <c r="R22" s="38">
        <f>P22+Q22</f>
        <v>0</v>
      </c>
    </row>
    <row r="23" spans="1:18" ht="3" customHeight="1" thickTop="1" thickBot="1" x14ac:dyDescent="0.25">
      <c r="A23" s="152"/>
      <c r="B23" s="155"/>
      <c r="C23" s="143"/>
      <c r="D23" s="144"/>
      <c r="E23" s="153"/>
      <c r="F23" s="144"/>
      <c r="G23" s="144"/>
      <c r="H23" s="145"/>
      <c r="I23" s="145"/>
      <c r="J23" s="147"/>
      <c r="K23" s="148"/>
      <c r="L23" s="148"/>
      <c r="M23" s="47"/>
      <c r="N23" s="149"/>
      <c r="O23" s="149"/>
      <c r="P23" s="150"/>
      <c r="Q23" s="151"/>
      <c r="R23" s="150"/>
    </row>
    <row r="24" spans="1:18" ht="13.5" thickTop="1" x14ac:dyDescent="0.2">
      <c r="A24" s="20" t="s">
        <v>13</v>
      </c>
      <c r="B24" s="51">
        <v>25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56"/>
      <c r="N24" s="52"/>
      <c r="O24" s="52"/>
      <c r="P24" s="29"/>
      <c r="Q24" s="53"/>
      <c r="R24" s="54"/>
    </row>
    <row r="25" spans="1:18" x14ac:dyDescent="0.2">
      <c r="A25" s="20" t="s">
        <v>14</v>
      </c>
      <c r="B25" s="51">
        <v>26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15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x14ac:dyDescent="0.2">
      <c r="A27" s="20" t="s">
        <v>11</v>
      </c>
      <c r="B27" s="51">
        <v>28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ht="13.5" thickBot="1" x14ac:dyDescent="0.25">
      <c r="A28" s="20" t="s">
        <v>12</v>
      </c>
      <c r="B28" s="51">
        <v>29</v>
      </c>
      <c r="C28" s="10"/>
      <c r="D28" s="10"/>
      <c r="E28" s="14">
        <f>D28-C28</f>
        <v>0</v>
      </c>
      <c r="F28" s="10"/>
      <c r="G28" s="10"/>
      <c r="H28" s="14">
        <f>G28-F28</f>
        <v>0</v>
      </c>
      <c r="I28" s="14">
        <f>E28+H28</f>
        <v>0</v>
      </c>
      <c r="J28" s="14">
        <f>I28+I27+I26+I25+I24</f>
        <v>0</v>
      </c>
      <c r="K28" s="28">
        <f>I28-I2</f>
        <v>0</v>
      </c>
      <c r="L28" s="64">
        <f>K28+K27+K26+K25+K24</f>
        <v>0</v>
      </c>
      <c r="M28" s="34">
        <f>IF(L28&lt;K2,"0,00",IF(L28&lt;L2,L28*M3*24,IF(L28&gt;L2,L2*M3*24)))</f>
        <v>0</v>
      </c>
      <c r="N28" s="34">
        <f>IF(L28&gt;L2,(L28-L2)*N3*24,IF(L28&lt;L2,0))</f>
        <v>0</v>
      </c>
      <c r="O28" s="35">
        <f>M28+N28</f>
        <v>0</v>
      </c>
      <c r="P28" s="36">
        <f>IF(L28&lt;K2,"00",IF(L28&lt;L2,L28*P2*24,IF(L28&gt;L2,L2*P2*24)))</f>
        <v>0</v>
      </c>
      <c r="Q28" s="37">
        <f>IF(L28&gt;L2,(L28-L2)*Q2*24,IF(L28&lt;L2,0))</f>
        <v>0</v>
      </c>
      <c r="R28" s="38">
        <f>P28+Q28</f>
        <v>0</v>
      </c>
    </row>
    <row r="29" spans="1:18" ht="16.5" thickTop="1" thickBot="1" x14ac:dyDescent="0.25">
      <c r="A29" s="157" t="s">
        <v>16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>
        <f>SUMIF(L4:L28,"&lt;00:00")</f>
        <v>0</v>
      </c>
      <c r="M29" s="160">
        <f>M28+M22+M16+M10+M4</f>
        <v>0</v>
      </c>
      <c r="N29" s="160">
        <f>N28+N22+N16+N10+N4</f>
        <v>0</v>
      </c>
      <c r="O29" s="160">
        <f>O28+O22+O16+O10+O4</f>
        <v>0</v>
      </c>
      <c r="P29" s="159">
        <f>P4+P10+P16+P22+P28</f>
        <v>0</v>
      </c>
      <c r="Q29" s="159">
        <f>Q4+Q10+Q16+Q22+Q28</f>
        <v>0</v>
      </c>
      <c r="R29" s="161">
        <f>R28+R22+R16+R10+R4</f>
        <v>0</v>
      </c>
    </row>
    <row r="30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C2:D3 F2:G2">
      <formula1>$A$33:$A$101</formula1>
    </dataValidation>
    <dataValidation type="list" allowBlank="1" showInputMessage="1" showErrorMessage="1" sqref="F3">
      <formula1>$A$58:$A$65</formula1>
    </dataValidation>
    <dataValidation type="list" allowBlank="1" showInputMessage="1" showErrorMessage="1" sqref="G3">
      <formula1>$A$68:$A$99</formula1>
    </dataValidation>
    <dataValidation type="list" allowBlank="1" showInputMessage="1" showErrorMessage="1" sqref="C4:C28">
      <formula1>H</formula1>
    </dataValidation>
    <dataValidation type="list" allowBlank="1" showInputMessage="1" showErrorMessage="1" sqref="D4:D28">
      <formula1>HH</formula1>
    </dataValidation>
    <dataValidation type="list" allowBlank="1" showInputMessage="1" showErrorMessage="1" sqref="F4:F28">
      <formula1>HHH</formula1>
    </dataValidation>
    <dataValidation type="list" allowBlank="1" showInputMessage="1" showErrorMessage="1" sqref="G4:G28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7.710937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39021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3.5" thickBo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ht="3" customHeight="1" thickTop="1" thickBot="1" x14ac:dyDescent="0.25">
      <c r="A4" s="162"/>
      <c r="B4" s="163"/>
      <c r="C4" s="164"/>
      <c r="D4" s="165"/>
      <c r="E4" s="166"/>
      <c r="F4" s="167"/>
      <c r="G4" s="167"/>
      <c r="H4" s="166"/>
      <c r="I4" s="166"/>
      <c r="J4" s="168"/>
      <c r="K4" s="169"/>
      <c r="L4" s="169"/>
      <c r="M4" s="47"/>
      <c r="N4" s="170"/>
      <c r="O4" s="170"/>
      <c r="P4" s="171"/>
      <c r="Q4" s="172"/>
      <c r="R4" s="171"/>
    </row>
    <row r="5" spans="1:18" ht="13.5" thickTop="1" x14ac:dyDescent="0.2">
      <c r="A5" s="20" t="s">
        <v>13</v>
      </c>
      <c r="B5" s="51">
        <v>1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16"/>
      <c r="N5" s="52"/>
      <c r="O5" s="16"/>
      <c r="P5" s="29"/>
      <c r="Q5" s="53"/>
      <c r="R5" s="54"/>
    </row>
    <row r="6" spans="1:18" x14ac:dyDescent="0.2">
      <c r="A6" s="20" t="s">
        <v>14</v>
      </c>
      <c r="B6" s="51">
        <v>2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/>
      <c r="K6" s="28">
        <f>I6-I2</f>
        <v>0</v>
      </c>
      <c r="L6" s="28"/>
      <c r="M6" s="16"/>
      <c r="N6" s="52"/>
      <c r="O6" s="16"/>
      <c r="P6" s="29"/>
      <c r="Q6" s="53"/>
      <c r="R6" s="55"/>
    </row>
    <row r="7" spans="1:18" x14ac:dyDescent="0.2">
      <c r="A7" s="20" t="s">
        <v>15</v>
      </c>
      <c r="B7" s="51">
        <v>3</v>
      </c>
      <c r="C7" s="10"/>
      <c r="D7" s="10"/>
      <c r="E7" s="27">
        <f>D7-C7</f>
        <v>0</v>
      </c>
      <c r="F7" s="10"/>
      <c r="G7" s="10"/>
      <c r="H7" s="27">
        <f>G7-F7</f>
        <v>0</v>
      </c>
      <c r="I7" s="27">
        <f>SUM(H7,E7)</f>
        <v>0</v>
      </c>
      <c r="J7" s="14"/>
      <c r="K7" s="28">
        <f>I7-I2</f>
        <v>0</v>
      </c>
      <c r="L7" s="28"/>
      <c r="M7" s="16"/>
      <c r="N7" s="52"/>
      <c r="O7" s="16"/>
      <c r="P7" s="29"/>
      <c r="Q7" s="53"/>
      <c r="R7" s="55"/>
    </row>
    <row r="8" spans="1:18" x14ac:dyDescent="0.2">
      <c r="A8" s="20" t="s">
        <v>11</v>
      </c>
      <c r="B8" s="51">
        <v>4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5"/>
    </row>
    <row r="9" spans="1:18" ht="13.5" thickBot="1" x14ac:dyDescent="0.25">
      <c r="A9" s="20" t="s">
        <v>12</v>
      </c>
      <c r="B9" s="51">
        <v>5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>
        <f>I9+I8+I7+I6+I5</f>
        <v>0</v>
      </c>
      <c r="K9" s="28">
        <f>I9-I2</f>
        <v>0</v>
      </c>
      <c r="L9" s="28">
        <f>K9+K8+K7+K6+K5</f>
        <v>0</v>
      </c>
      <c r="M9" s="56">
        <f>IF(L9&lt;K2,"0,00",IF(L9&lt;L2,L9*M3*24,IF(L9&gt;L2,L2*M3*24)))</f>
        <v>0</v>
      </c>
      <c r="N9" s="34">
        <f>IF(L9&gt;L2,(L9-L2)*N3*24,IF(L9&lt;L2,0))</f>
        <v>0</v>
      </c>
      <c r="O9" s="35">
        <f>M9+N9</f>
        <v>0</v>
      </c>
      <c r="P9" s="36">
        <f>IF(L9&lt;K2,"00",IF(L9&lt;L2,L9*P2*24,IF(L9&gt;L2,L2*P2*24)))</f>
        <v>0</v>
      </c>
      <c r="Q9" s="37">
        <f>IF(L9&gt;L2,(L9-L2)*Q2*24,IF(L9&lt;L2,0))</f>
        <v>0</v>
      </c>
      <c r="R9" s="38">
        <f>P9+Q9</f>
        <v>0</v>
      </c>
    </row>
    <row r="10" spans="1:18" ht="3" customHeight="1" thickTop="1" thickBot="1" x14ac:dyDescent="0.25">
      <c r="A10" s="173"/>
      <c r="B10" s="163"/>
      <c r="C10" s="164"/>
      <c r="D10" s="165"/>
      <c r="E10" s="174"/>
      <c r="F10" s="165"/>
      <c r="G10" s="165"/>
      <c r="H10" s="166"/>
      <c r="I10" s="166"/>
      <c r="J10" s="168"/>
      <c r="K10" s="169"/>
      <c r="L10" s="169"/>
      <c r="M10" s="47"/>
      <c r="N10" s="170"/>
      <c r="O10" s="170"/>
      <c r="P10" s="171"/>
      <c r="Q10" s="172"/>
      <c r="R10" s="171"/>
    </row>
    <row r="11" spans="1:18" ht="13.5" thickTop="1" x14ac:dyDescent="0.2">
      <c r="A11" s="20" t="s">
        <v>13</v>
      </c>
      <c r="B11" s="51">
        <v>8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52"/>
      <c r="P11" s="29"/>
      <c r="Q11" s="53"/>
      <c r="R11" s="175"/>
    </row>
    <row r="12" spans="1:18" x14ac:dyDescent="0.2">
      <c r="A12" s="20" t="s">
        <v>14</v>
      </c>
      <c r="B12" s="51">
        <v>9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/>
      <c r="K12" s="28">
        <f>I12-I2</f>
        <v>0</v>
      </c>
      <c r="L12" s="28"/>
      <c r="M12" s="60"/>
      <c r="N12" s="52"/>
      <c r="O12" s="52"/>
      <c r="P12" s="29"/>
      <c r="Q12" s="53"/>
      <c r="R12" s="54"/>
    </row>
    <row r="13" spans="1:18" x14ac:dyDescent="0.2">
      <c r="A13" s="20" t="s">
        <v>15</v>
      </c>
      <c r="B13" s="51">
        <v>10</v>
      </c>
      <c r="C13" s="10"/>
      <c r="D13" s="10"/>
      <c r="E13" s="27">
        <f>D13-C13</f>
        <v>0</v>
      </c>
      <c r="F13" s="10"/>
      <c r="G13" s="10"/>
      <c r="H13" s="27">
        <f>G13-F13</f>
        <v>0</v>
      </c>
      <c r="I13" s="27">
        <f>SUM(H13,E13)</f>
        <v>0</v>
      </c>
      <c r="J13" s="14"/>
      <c r="K13" s="28">
        <f>I13-I2</f>
        <v>0</v>
      </c>
      <c r="L13" s="28"/>
      <c r="M13" s="16"/>
      <c r="N13" s="52"/>
      <c r="O13" s="52"/>
      <c r="P13" s="29"/>
      <c r="Q13" s="53"/>
      <c r="R13" s="54"/>
    </row>
    <row r="14" spans="1:18" x14ac:dyDescent="0.2">
      <c r="A14" s="20" t="s">
        <v>11</v>
      </c>
      <c r="B14" s="51">
        <v>11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54"/>
    </row>
    <row r="15" spans="1:18" ht="13.5" thickBot="1" x14ac:dyDescent="0.25">
      <c r="A15" s="20" t="s">
        <v>12</v>
      </c>
      <c r="B15" s="51">
        <v>12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>
        <f>I15+I14+I13+I12+I11</f>
        <v>0</v>
      </c>
      <c r="K15" s="28">
        <f>I15-I2</f>
        <v>0</v>
      </c>
      <c r="L15" s="28">
        <f>K15+K14+K13+K12+K11</f>
        <v>0</v>
      </c>
      <c r="M15" s="56">
        <f>IF(L15&lt;K2,"0,00",IF(L15&lt;L2,L15*M3*24,IF(L15&gt;L2,L2*M3*24)))</f>
        <v>0</v>
      </c>
      <c r="N15" s="34">
        <f>IF(L15&gt;L2,(L15-L2)*N3*24,IF(L15&lt;L2,0))</f>
        <v>0</v>
      </c>
      <c r="O15" s="35">
        <f>M15+N15</f>
        <v>0</v>
      </c>
      <c r="P15" s="36">
        <f>IF(L15&lt;K2,"00",IF(L15&lt;L2,L15*P2*24,IF(L15&gt;L2,L2*P2*24)))</f>
        <v>0</v>
      </c>
      <c r="Q15" s="37">
        <f>IF(L15&gt;L2,(L15-L2)*Q2*24,IF(L15&lt;L2,0))</f>
        <v>0</v>
      </c>
      <c r="R15" s="38">
        <f>P15+Q15*24</f>
        <v>0</v>
      </c>
    </row>
    <row r="16" spans="1:18" ht="3" customHeight="1" thickTop="1" thickBot="1" x14ac:dyDescent="0.25">
      <c r="A16" s="173"/>
      <c r="B16" s="176"/>
      <c r="C16" s="164"/>
      <c r="D16" s="165"/>
      <c r="E16" s="174"/>
      <c r="F16" s="165"/>
      <c r="G16" s="165"/>
      <c r="H16" s="166"/>
      <c r="I16" s="166"/>
      <c r="J16" s="168"/>
      <c r="K16" s="169"/>
      <c r="L16" s="169"/>
      <c r="M16" s="47"/>
      <c r="N16" s="170"/>
      <c r="O16" s="170"/>
      <c r="P16" s="171"/>
      <c r="Q16" s="172"/>
      <c r="R16" s="171"/>
    </row>
    <row r="17" spans="1:18" ht="13.5" thickTop="1" x14ac:dyDescent="0.2">
      <c r="A17" s="20" t="s">
        <v>13</v>
      </c>
      <c r="B17" s="51">
        <v>15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77"/>
      <c r="N17" s="52"/>
      <c r="O17" s="52"/>
      <c r="P17" s="29"/>
      <c r="Q17" s="53"/>
      <c r="R17" s="54"/>
    </row>
    <row r="18" spans="1:18" x14ac:dyDescent="0.2">
      <c r="A18" s="20" t="s">
        <v>14</v>
      </c>
      <c r="B18" s="51">
        <v>16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/>
      <c r="K18" s="28">
        <f>I18-I2</f>
        <v>0</v>
      </c>
      <c r="L18" s="28"/>
      <c r="M18" s="16"/>
      <c r="N18" s="52"/>
      <c r="O18" s="52"/>
      <c r="P18" s="29"/>
      <c r="Q18" s="53"/>
      <c r="R18" s="54"/>
    </row>
    <row r="19" spans="1:18" x14ac:dyDescent="0.2">
      <c r="A19" s="20" t="s">
        <v>15</v>
      </c>
      <c r="B19" s="51">
        <v>17</v>
      </c>
      <c r="C19" s="10"/>
      <c r="D19" s="10"/>
      <c r="E19" s="27">
        <f>D19-C19</f>
        <v>0</v>
      </c>
      <c r="F19" s="10"/>
      <c r="G19" s="10"/>
      <c r="H19" s="27">
        <f>G19-F19</f>
        <v>0</v>
      </c>
      <c r="I19" s="27">
        <f>SUM(H19,E19)</f>
        <v>0</v>
      </c>
      <c r="J19" s="14"/>
      <c r="K19" s="28">
        <f>I19-I2</f>
        <v>0</v>
      </c>
      <c r="L19" s="28"/>
      <c r="M19" s="16"/>
      <c r="N19" s="52"/>
      <c r="O19" s="52"/>
      <c r="P19" s="29"/>
      <c r="Q19" s="53"/>
      <c r="R19" s="54"/>
    </row>
    <row r="20" spans="1:18" x14ac:dyDescent="0.2">
      <c r="A20" s="20" t="s">
        <v>11</v>
      </c>
      <c r="B20" s="51">
        <v>18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6"/>
      <c r="N20" s="52"/>
      <c r="O20" s="52"/>
      <c r="P20" s="29"/>
      <c r="Q20" s="53"/>
      <c r="R20" s="54"/>
    </row>
    <row r="21" spans="1:18" ht="13.5" thickBot="1" x14ac:dyDescent="0.25">
      <c r="A21" s="20" t="s">
        <v>12</v>
      </c>
      <c r="B21" s="51">
        <v>19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>
        <f>I21+I20+I19+I18+I17</f>
        <v>0</v>
      </c>
      <c r="K21" s="28">
        <f>I21-I2</f>
        <v>0</v>
      </c>
      <c r="L21" s="28">
        <f>K17+K18+K19+K20+K21</f>
        <v>0</v>
      </c>
      <c r="M21" s="56">
        <f>IF(L21&lt;K2,"0,00",IF(L21&lt;L2,L21*M3*24,IF(L21&gt;L2,L2*M3*24)))</f>
        <v>0</v>
      </c>
      <c r="N21" s="34">
        <f>IF(L21&gt;L2,(L21-L2)*N3*24,IF(L21&lt;L2,0))</f>
        <v>0</v>
      </c>
      <c r="O21" s="35">
        <f>M21+N21</f>
        <v>0</v>
      </c>
      <c r="P21" s="36">
        <f>IF(L21&lt;K2,"00",IF(L21&lt;L2,L21*P2*24,IF(L21&gt;L2,L2*P2*24)))</f>
        <v>0</v>
      </c>
      <c r="Q21" s="63">
        <f>IF(L21&gt;L2,(L21-L2)*Q2*24,IF(L21&lt;L2,0))</f>
        <v>0</v>
      </c>
      <c r="R21" s="38">
        <f>P21+Q21</f>
        <v>0</v>
      </c>
    </row>
    <row r="22" spans="1:18" ht="3" customHeight="1" thickTop="1" thickBot="1" x14ac:dyDescent="0.25">
      <c r="A22" s="173"/>
      <c r="B22" s="176"/>
      <c r="C22" s="164"/>
      <c r="D22" s="165"/>
      <c r="E22" s="174"/>
      <c r="F22" s="165"/>
      <c r="G22" s="165"/>
      <c r="H22" s="166"/>
      <c r="I22" s="166"/>
      <c r="J22" s="168"/>
      <c r="K22" s="169"/>
      <c r="L22" s="169"/>
      <c r="M22" s="47"/>
      <c r="N22" s="170"/>
      <c r="O22" s="170"/>
      <c r="P22" s="171"/>
      <c r="Q22" s="172"/>
      <c r="R22" s="171"/>
    </row>
    <row r="23" spans="1:18" ht="13.5" thickTop="1" x14ac:dyDescent="0.2">
      <c r="A23" s="20" t="s">
        <v>13</v>
      </c>
      <c r="B23" s="51">
        <v>22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77"/>
      <c r="N23" s="52"/>
      <c r="O23" s="52"/>
      <c r="P23" s="29"/>
      <c r="Q23" s="53"/>
      <c r="R23" s="54"/>
    </row>
    <row r="24" spans="1:18" x14ac:dyDescent="0.2">
      <c r="A24" s="20" t="s">
        <v>14</v>
      </c>
      <c r="B24" s="51">
        <v>23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/>
      <c r="K24" s="28">
        <f>I24-I2</f>
        <v>0</v>
      </c>
      <c r="L24" s="28"/>
      <c r="M24" s="16"/>
      <c r="N24" s="52"/>
      <c r="O24" s="52"/>
      <c r="P24" s="29"/>
      <c r="Q24" s="53"/>
      <c r="R24" s="54"/>
    </row>
    <row r="25" spans="1:18" x14ac:dyDescent="0.2">
      <c r="A25" s="20" t="s">
        <v>15</v>
      </c>
      <c r="B25" s="51">
        <v>24</v>
      </c>
      <c r="C25" s="10"/>
      <c r="D25" s="10"/>
      <c r="E25" s="27">
        <f>D25-C25</f>
        <v>0</v>
      </c>
      <c r="F25" s="10"/>
      <c r="G25" s="10"/>
      <c r="H25" s="27">
        <f>G25-F25</f>
        <v>0</v>
      </c>
      <c r="I25" s="27">
        <f>SUM(H25,E25)</f>
        <v>0</v>
      </c>
      <c r="J25" s="14"/>
      <c r="K25" s="28">
        <f>I25-I2</f>
        <v>0</v>
      </c>
      <c r="L25" s="28"/>
      <c r="M25" s="16"/>
      <c r="N25" s="52"/>
      <c r="O25" s="52"/>
      <c r="P25" s="29"/>
      <c r="Q25" s="53"/>
      <c r="R25" s="54"/>
    </row>
    <row r="26" spans="1:18" x14ac:dyDescent="0.2">
      <c r="A26" s="20" t="s">
        <v>11</v>
      </c>
      <c r="B26" s="51">
        <v>25</v>
      </c>
      <c r="C26" s="10"/>
      <c r="D26" s="10"/>
      <c r="E26" s="14">
        <f>D26-C26</f>
        <v>0</v>
      </c>
      <c r="F26" s="10"/>
      <c r="G26" s="10"/>
      <c r="H26" s="14">
        <f>G26-F26</f>
        <v>0</v>
      </c>
      <c r="I26" s="14">
        <f>SUM(H26,E26)</f>
        <v>0</v>
      </c>
      <c r="J26" s="14"/>
      <c r="K26" s="28">
        <f>I26-I2</f>
        <v>0</v>
      </c>
      <c r="L26" s="28"/>
      <c r="M26" s="16"/>
      <c r="N26" s="52"/>
      <c r="O26" s="52"/>
      <c r="P26" s="29"/>
      <c r="Q26" s="53"/>
      <c r="R26" s="54"/>
    </row>
    <row r="27" spans="1:18" ht="13.5" thickBot="1" x14ac:dyDescent="0.25">
      <c r="A27" s="20" t="s">
        <v>12</v>
      </c>
      <c r="B27" s="51">
        <v>26</v>
      </c>
      <c r="C27" s="10"/>
      <c r="D27" s="10"/>
      <c r="E27" s="14">
        <f>D27-C27</f>
        <v>0</v>
      </c>
      <c r="F27" s="10"/>
      <c r="G27" s="10"/>
      <c r="H27" s="14">
        <f>G27-F27</f>
        <v>0</v>
      </c>
      <c r="I27" s="14">
        <f>E27+H27</f>
        <v>0</v>
      </c>
      <c r="J27" s="14">
        <f>I27+I26+I25+I24+I23</f>
        <v>0</v>
      </c>
      <c r="K27" s="28">
        <f>I27-I2</f>
        <v>0</v>
      </c>
      <c r="L27" s="64">
        <f>K27+K26+K25+K24+K23</f>
        <v>0</v>
      </c>
      <c r="M27" s="34">
        <f>IF(L27&lt;K2,"0,00",IF(L27&lt;L2,L27*M3*24,IF(L27&gt;L2,L2*M3*24)))</f>
        <v>0</v>
      </c>
      <c r="N27" s="34">
        <f>IF(L27&gt;L2,(L27-L2)*N3*24,IF(L27&lt;L2,0))</f>
        <v>0</v>
      </c>
      <c r="O27" s="35">
        <f>M27+N27</f>
        <v>0</v>
      </c>
      <c r="P27" s="36">
        <f>IF(L27&lt;K2,"00",IF(L27&lt;L2,L27*P2*24,IF(L27&gt;L2,L2*P2*24)))</f>
        <v>0</v>
      </c>
      <c r="Q27" s="37">
        <f>IF(L27&gt;L2,(L27-L2)*Q2*24,IF(L27&lt;L2,0))</f>
        <v>0</v>
      </c>
      <c r="R27" s="38">
        <f>P27+Q27</f>
        <v>0</v>
      </c>
    </row>
    <row r="28" spans="1:18" s="97" customFormat="1" ht="3" customHeight="1" thickTop="1" thickBot="1" x14ac:dyDescent="0.25">
      <c r="A28" s="178"/>
      <c r="B28" s="179"/>
      <c r="C28" s="180"/>
      <c r="D28" s="180"/>
      <c r="E28" s="181"/>
      <c r="F28" s="180"/>
      <c r="G28" s="180"/>
      <c r="H28" s="181"/>
      <c r="I28" s="181"/>
      <c r="J28" s="181"/>
      <c r="K28" s="182"/>
      <c r="L28" s="183"/>
      <c r="M28" s="184"/>
      <c r="N28" s="184"/>
      <c r="O28" s="184"/>
      <c r="P28" s="185"/>
      <c r="Q28" s="185"/>
      <c r="R28" s="185"/>
    </row>
    <row r="29" spans="1:18" ht="13.5" thickTop="1" x14ac:dyDescent="0.2">
      <c r="A29" s="20" t="s">
        <v>13</v>
      </c>
      <c r="B29" s="20">
        <v>29</v>
      </c>
      <c r="C29" s="10"/>
      <c r="D29" s="10"/>
      <c r="E29" s="27">
        <f>D29-C29</f>
        <v>0</v>
      </c>
      <c r="F29" s="10"/>
      <c r="G29" s="10"/>
      <c r="H29" s="27">
        <f>G29-F29</f>
        <v>0</v>
      </c>
      <c r="I29" s="27">
        <f>SUM(H29,E29)</f>
        <v>0</v>
      </c>
      <c r="J29" s="14"/>
      <c r="K29" s="28">
        <f>I29-I2</f>
        <v>0</v>
      </c>
      <c r="L29" s="28"/>
      <c r="M29" s="16"/>
      <c r="N29" s="16"/>
      <c r="O29" s="16"/>
      <c r="P29" s="29"/>
      <c r="Q29" s="30"/>
      <c r="R29" s="31"/>
    </row>
    <row r="30" spans="1:18" ht="13.5" thickBot="1" x14ac:dyDescent="0.25">
      <c r="A30" s="20" t="s">
        <v>14</v>
      </c>
      <c r="B30" s="20">
        <v>30</v>
      </c>
      <c r="C30" s="10"/>
      <c r="D30" s="10"/>
      <c r="E30" s="27">
        <f>D30-C30</f>
        <v>0</v>
      </c>
      <c r="F30" s="10"/>
      <c r="G30" s="10"/>
      <c r="H30" s="27">
        <f>G30-F30</f>
        <v>0</v>
      </c>
      <c r="I30" s="27">
        <f>SUM(H30,E30)</f>
        <v>0</v>
      </c>
      <c r="J30" s="14">
        <f>I30+I29</f>
        <v>0</v>
      </c>
      <c r="K30" s="32">
        <f>I30-I2</f>
        <v>0</v>
      </c>
      <c r="L30" s="28">
        <f>K30+K29</f>
        <v>0</v>
      </c>
      <c r="M30" s="33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86" t="s">
        <v>16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>
        <f>SUMIF(L9:L30,"&lt;00:00")</f>
        <v>0</v>
      </c>
      <c r="M31" s="189">
        <f>M27+M21+M15+M9+M30</f>
        <v>0</v>
      </c>
      <c r="N31" s="189">
        <f>N27+N21+N15+N9+N30</f>
        <v>0</v>
      </c>
      <c r="O31" s="189">
        <f>O27+O21+O15+O9+O30</f>
        <v>0</v>
      </c>
      <c r="P31" s="188">
        <f>P30+P9+P15+P21+P27</f>
        <v>0</v>
      </c>
      <c r="Q31" s="188">
        <f>Q30+Q9+Q15+Q21+Q27</f>
        <v>0</v>
      </c>
      <c r="R31" s="190">
        <f>R27+R21+R15+R9+R30</f>
        <v>0</v>
      </c>
    </row>
    <row r="32" spans="1:18" ht="13.5" thickTop="1" x14ac:dyDescent="0.2"/>
  </sheetData>
  <sheetProtection password="D6BA" sheet="1" objects="1" scenarios="1" selectLockedCells="1"/>
  <dataValidations count="9">
    <dataValidation type="list" allowBlank="1" showInputMessage="1" showErrorMessage="1" sqref="C2:D3 F2:G2">
      <formula1>$A$35:$A$103</formula1>
    </dataValidation>
    <dataValidation type="list" allowBlank="1" showInputMessage="1" showErrorMessage="1" sqref="D4">
      <formula1>$A$53:$A$61</formula1>
    </dataValidation>
    <dataValidation type="list" allowBlank="1" showInputMessage="1" showErrorMessage="1" sqref="C4">
      <formula1>$A$37:$A$45</formula1>
    </dataValidation>
    <dataValidation type="list" allowBlank="1" showInputMessage="1" showErrorMessage="1" sqref="F3:F4">
      <formula1>$A$60:$A$67</formula1>
    </dataValidation>
    <dataValidation type="list" allowBlank="1" showInputMessage="1" showErrorMessage="1" sqref="G3:G4">
      <formula1>$A$70:$A$101</formula1>
    </dataValidation>
    <dataValidation type="list" allowBlank="1" showInputMessage="1" showErrorMessage="1" sqref="C5:C30">
      <formula1>H</formula1>
    </dataValidation>
    <dataValidation type="list" allowBlank="1" showInputMessage="1" showErrorMessage="1" sqref="D5:D30">
      <formula1>HH</formula1>
    </dataValidation>
    <dataValidation type="list" allowBlank="1" showInputMessage="1" showErrorMessage="1" sqref="F5:F30">
      <formula1>HHH</formula1>
    </dataValidation>
    <dataValidation type="list" allowBlank="1" showInputMessage="1" showErrorMessage="1" sqref="G5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R32"/>
  <sheetViews>
    <sheetView showGridLines="0" zoomScale="120" zoomScaleNormal="120" workbookViewId="0">
      <selection activeCell="B2" sqref="B2"/>
    </sheetView>
  </sheetViews>
  <sheetFormatPr defaultColWidth="11.42578125" defaultRowHeight="12.75" x14ac:dyDescent="0.2"/>
  <cols>
    <col min="1" max="1" width="8.28515625" customWidth="1"/>
    <col min="2" max="2" width="4.140625" customWidth="1"/>
    <col min="3" max="3" width="6.28515625" customWidth="1"/>
    <col min="4" max="4" width="6.140625" customWidth="1"/>
    <col min="5" max="5" width="6.7109375" customWidth="1"/>
    <col min="6" max="6" width="6.28515625" customWidth="1"/>
    <col min="7" max="7" width="6" customWidth="1"/>
    <col min="8" max="8" width="6.5703125" customWidth="1"/>
    <col min="9" max="9" width="6.85546875" customWidth="1"/>
    <col min="10" max="10" width="8" customWidth="1"/>
    <col min="11" max="11" width="7" customWidth="1"/>
    <col min="12" max="12" width="7.7109375" customWidth="1"/>
    <col min="13" max="15" width="11" customWidth="1"/>
    <col min="16" max="16" width="10.7109375" customWidth="1"/>
    <col min="17" max="17" width="11.140625" customWidth="1"/>
  </cols>
  <sheetData>
    <row r="1" spans="1:18" x14ac:dyDescent="0.2">
      <c r="A1" s="1">
        <v>39051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70"/>
      <c r="O1" s="3" t="s">
        <v>9</v>
      </c>
      <c r="P1" s="5" t="s">
        <v>10</v>
      </c>
      <c r="Q1" s="5"/>
      <c r="R1" s="7" t="s">
        <v>9</v>
      </c>
    </row>
    <row r="2" spans="1:18" x14ac:dyDescent="0.2">
      <c r="A2" s="71"/>
      <c r="B2" s="9"/>
      <c r="C2" s="10"/>
      <c r="D2" s="10"/>
      <c r="E2" s="11"/>
      <c r="F2" s="10"/>
      <c r="G2" s="10"/>
      <c r="H2" s="11"/>
      <c r="I2" s="12">
        <f>'A LIRE'!G3</f>
        <v>0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x14ac:dyDescent="0.2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f>'A LIRE'!G5</f>
        <v>0</v>
      </c>
      <c r="N3" s="23">
        <f>'A LIRE'!G7</f>
        <v>0</v>
      </c>
      <c r="O3" s="24"/>
      <c r="P3" s="25"/>
      <c r="Q3" s="26"/>
      <c r="R3" s="19"/>
    </row>
    <row r="4" spans="1:18" x14ac:dyDescent="0.2">
      <c r="A4" s="20" t="s">
        <v>15</v>
      </c>
      <c r="B4" s="20">
        <v>1</v>
      </c>
      <c r="C4" s="10"/>
      <c r="D4" s="10"/>
      <c r="E4" s="27">
        <f>D4-C4</f>
        <v>0</v>
      </c>
      <c r="F4" s="10"/>
      <c r="G4" s="10"/>
      <c r="H4" s="27">
        <f>G4-F4</f>
        <v>0</v>
      </c>
      <c r="I4" s="27">
        <f>SUM(H4,E4)</f>
        <v>0</v>
      </c>
      <c r="J4" s="14"/>
      <c r="K4" s="28">
        <f>I4-I2</f>
        <v>0</v>
      </c>
      <c r="L4" s="28"/>
      <c r="M4" s="16"/>
      <c r="N4" s="16"/>
      <c r="O4" s="16"/>
      <c r="P4" s="29"/>
      <c r="Q4" s="30"/>
      <c r="R4" s="31"/>
    </row>
    <row r="5" spans="1:18" x14ac:dyDescent="0.2">
      <c r="A5" s="20" t="s">
        <v>11</v>
      </c>
      <c r="B5" s="191">
        <v>2</v>
      </c>
      <c r="C5" s="10"/>
      <c r="D5" s="10"/>
      <c r="E5" s="27">
        <f>D5-C5</f>
        <v>0</v>
      </c>
      <c r="F5" s="10"/>
      <c r="G5" s="10"/>
      <c r="H5" s="27">
        <f>G5-F5</f>
        <v>0</v>
      </c>
      <c r="I5" s="27">
        <f>SUM(H5,E5)</f>
        <v>0</v>
      </c>
      <c r="J5" s="14"/>
      <c r="K5" s="28">
        <f>I5-I2</f>
        <v>0</v>
      </c>
      <c r="L5" s="28"/>
      <c r="M5" s="52"/>
      <c r="N5" s="52"/>
      <c r="O5" s="52"/>
      <c r="P5" s="29"/>
      <c r="Q5" s="30"/>
      <c r="R5" s="31"/>
    </row>
    <row r="6" spans="1:18" ht="13.5" thickBot="1" x14ac:dyDescent="0.25">
      <c r="A6" s="20" t="s">
        <v>12</v>
      </c>
      <c r="B6" s="20">
        <v>3</v>
      </c>
      <c r="C6" s="10"/>
      <c r="D6" s="10"/>
      <c r="E6" s="27">
        <f>D6-C6</f>
        <v>0</v>
      </c>
      <c r="F6" s="10"/>
      <c r="G6" s="10"/>
      <c r="H6" s="27">
        <f>G6-F6</f>
        <v>0</v>
      </c>
      <c r="I6" s="27">
        <f>SUM(H6,E6)</f>
        <v>0</v>
      </c>
      <c r="J6" s="14">
        <f>I6+I4</f>
        <v>0</v>
      </c>
      <c r="K6" s="32">
        <f>I6-I2</f>
        <v>0</v>
      </c>
      <c r="L6" s="28">
        <f>K6+K4+K5</f>
        <v>0</v>
      </c>
      <c r="M6" s="33">
        <f>IF(L6&lt;K2,"0,00",IF(L6&lt;L2,L6*M3*24,IF(L6&gt;L2,L2*M3*24)))</f>
        <v>0</v>
      </c>
      <c r="N6" s="34">
        <f>IF(L6&gt;L2,(L6-L2)*N3*24,IF(L6&lt;L2,0))</f>
        <v>0</v>
      </c>
      <c r="O6" s="35">
        <f>M6+N6</f>
        <v>0</v>
      </c>
      <c r="P6" s="36">
        <f>IF(L6&lt;K2,"00",IF(L6&lt;L2,L6*P2*24,IF(L6&gt;L2,L2*P2*24)))</f>
        <v>0</v>
      </c>
      <c r="Q6" s="37">
        <f>IF(L6&gt;L2,(L6-L2)*Q2*24,IF(L6&lt;L2,0))</f>
        <v>0</v>
      </c>
      <c r="R6" s="38">
        <f>P6+Q6</f>
        <v>0</v>
      </c>
    </row>
    <row r="7" spans="1:18" ht="3" customHeight="1" thickTop="1" thickBot="1" x14ac:dyDescent="0.25">
      <c r="A7" s="162"/>
      <c r="B7" s="163"/>
      <c r="C7" s="164"/>
      <c r="D7" s="165"/>
      <c r="E7" s="166"/>
      <c r="F7" s="167"/>
      <c r="G7" s="167"/>
      <c r="H7" s="166"/>
      <c r="I7" s="166"/>
      <c r="J7" s="168"/>
      <c r="K7" s="169"/>
      <c r="L7" s="169"/>
      <c r="M7" s="47"/>
      <c r="N7" s="170"/>
      <c r="O7" s="170"/>
      <c r="P7" s="171"/>
      <c r="Q7" s="172"/>
      <c r="R7" s="171"/>
    </row>
    <row r="8" spans="1:18" ht="13.5" thickTop="1" x14ac:dyDescent="0.2">
      <c r="A8" s="20" t="s">
        <v>13</v>
      </c>
      <c r="B8" s="51">
        <v>6</v>
      </c>
      <c r="C8" s="10"/>
      <c r="D8" s="10"/>
      <c r="E8" s="27">
        <f>D8-C8</f>
        <v>0</v>
      </c>
      <c r="F8" s="10"/>
      <c r="G8" s="10"/>
      <c r="H8" s="27">
        <f>G8-F8</f>
        <v>0</v>
      </c>
      <c r="I8" s="27">
        <f>SUM(H8,E8)</f>
        <v>0</v>
      </c>
      <c r="J8" s="14"/>
      <c r="K8" s="28">
        <f>I8-I2</f>
        <v>0</v>
      </c>
      <c r="L8" s="28"/>
      <c r="M8" s="16"/>
      <c r="N8" s="52"/>
      <c r="O8" s="16"/>
      <c r="P8" s="29"/>
      <c r="Q8" s="53"/>
      <c r="R8" s="54"/>
    </row>
    <row r="9" spans="1:18" x14ac:dyDescent="0.2">
      <c r="A9" s="20" t="s">
        <v>14</v>
      </c>
      <c r="B9" s="51">
        <v>7</v>
      </c>
      <c r="C9" s="10"/>
      <c r="D9" s="10"/>
      <c r="E9" s="27">
        <f>D9-C9</f>
        <v>0</v>
      </c>
      <c r="F9" s="10"/>
      <c r="G9" s="10"/>
      <c r="H9" s="27">
        <f>G9-F9</f>
        <v>0</v>
      </c>
      <c r="I9" s="27">
        <f>SUM(H9,E9)</f>
        <v>0</v>
      </c>
      <c r="J9" s="14"/>
      <c r="K9" s="28">
        <f>I9-I2</f>
        <v>0</v>
      </c>
      <c r="L9" s="28"/>
      <c r="M9" s="16"/>
      <c r="N9" s="52"/>
      <c r="O9" s="16"/>
      <c r="P9" s="29"/>
      <c r="Q9" s="53"/>
      <c r="R9" s="55"/>
    </row>
    <row r="10" spans="1:18" x14ac:dyDescent="0.2">
      <c r="A10" s="20" t="s">
        <v>15</v>
      </c>
      <c r="B10" s="51">
        <v>8</v>
      </c>
      <c r="C10" s="10"/>
      <c r="D10" s="10"/>
      <c r="E10" s="27">
        <f>D10-C10</f>
        <v>0</v>
      </c>
      <c r="F10" s="10"/>
      <c r="G10" s="10"/>
      <c r="H10" s="27">
        <f>G10-F10</f>
        <v>0</v>
      </c>
      <c r="I10" s="27">
        <f>SUM(H10,E10)</f>
        <v>0</v>
      </c>
      <c r="J10" s="14"/>
      <c r="K10" s="28">
        <f>I10-I2</f>
        <v>0</v>
      </c>
      <c r="L10" s="28"/>
      <c r="M10" s="16"/>
      <c r="N10" s="52"/>
      <c r="O10" s="16"/>
      <c r="P10" s="29"/>
      <c r="Q10" s="53"/>
      <c r="R10" s="55"/>
    </row>
    <row r="11" spans="1:18" x14ac:dyDescent="0.2">
      <c r="A11" s="20" t="s">
        <v>11</v>
      </c>
      <c r="B11" s="51">
        <v>9</v>
      </c>
      <c r="C11" s="10"/>
      <c r="D11" s="10"/>
      <c r="E11" s="27">
        <f>D11-C11</f>
        <v>0</v>
      </c>
      <c r="F11" s="10"/>
      <c r="G11" s="10"/>
      <c r="H11" s="27">
        <f>G11-F11</f>
        <v>0</v>
      </c>
      <c r="I11" s="27">
        <f>SUM(H11,E11)</f>
        <v>0</v>
      </c>
      <c r="J11" s="14"/>
      <c r="K11" s="28">
        <f>I11-I2</f>
        <v>0</v>
      </c>
      <c r="L11" s="28"/>
      <c r="M11" s="16"/>
      <c r="N11" s="52"/>
      <c r="O11" s="16"/>
      <c r="P11" s="29"/>
      <c r="Q11" s="53"/>
      <c r="R11" s="55"/>
    </row>
    <row r="12" spans="1:18" ht="13.5" thickBot="1" x14ac:dyDescent="0.25">
      <c r="A12" s="20" t="s">
        <v>12</v>
      </c>
      <c r="B12" s="51">
        <v>10</v>
      </c>
      <c r="C12" s="10"/>
      <c r="D12" s="10"/>
      <c r="E12" s="27">
        <f>D12-C12</f>
        <v>0</v>
      </c>
      <c r="F12" s="10"/>
      <c r="G12" s="10"/>
      <c r="H12" s="27">
        <f>G12-F12</f>
        <v>0</v>
      </c>
      <c r="I12" s="27">
        <f>SUM(H12,E12)</f>
        <v>0</v>
      </c>
      <c r="J12" s="14">
        <f>I12+I11+I10+I9+I8</f>
        <v>0</v>
      </c>
      <c r="K12" s="28">
        <f>I12-I2</f>
        <v>0</v>
      </c>
      <c r="L12" s="28">
        <f>K12+K11+K10+K9+K8</f>
        <v>0</v>
      </c>
      <c r="M12" s="56">
        <f>IF(L12&lt;K2,"0,00",IF(L12&lt;L2,L12*M3*24,IF(L12&gt;L2,L2*M3*24)))</f>
        <v>0</v>
      </c>
      <c r="N12" s="34">
        <f>IF(L12&gt;L2,(L12-L2)*N3*24,IF(L12&lt;L2,0))</f>
        <v>0</v>
      </c>
      <c r="O12" s="35">
        <f>M12+N12</f>
        <v>0</v>
      </c>
      <c r="P12" s="36">
        <f>IF(L12&lt;K2,"00",IF(L12&lt;L2,L12*P2*24,IF(L12&gt;L2,L2*P2*24)))</f>
        <v>0</v>
      </c>
      <c r="Q12" s="37">
        <f>IF(L12&gt;L2,(L12-L2)*Q2*24,IF(L12&lt;L2,0))</f>
        <v>0</v>
      </c>
      <c r="R12" s="38">
        <f>P12+Q12</f>
        <v>0</v>
      </c>
    </row>
    <row r="13" spans="1:18" ht="3" customHeight="1" thickTop="1" thickBot="1" x14ac:dyDescent="0.25">
      <c r="A13" s="173"/>
      <c r="B13" s="163"/>
      <c r="C13" s="164"/>
      <c r="D13" s="165"/>
      <c r="E13" s="174"/>
      <c r="F13" s="165"/>
      <c r="G13" s="165"/>
      <c r="H13" s="166"/>
      <c r="I13" s="166"/>
      <c r="J13" s="168"/>
      <c r="K13" s="169"/>
      <c r="L13" s="169"/>
      <c r="M13" s="47"/>
      <c r="N13" s="170"/>
      <c r="O13" s="170"/>
      <c r="P13" s="171"/>
      <c r="Q13" s="172"/>
      <c r="R13" s="171"/>
    </row>
    <row r="14" spans="1:18" ht="13.5" thickTop="1" x14ac:dyDescent="0.2">
      <c r="A14" s="20" t="s">
        <v>13</v>
      </c>
      <c r="B14" s="51">
        <v>13</v>
      </c>
      <c r="C14" s="10"/>
      <c r="D14" s="10"/>
      <c r="E14" s="27">
        <f>D14-C14</f>
        <v>0</v>
      </c>
      <c r="F14" s="10"/>
      <c r="G14" s="10"/>
      <c r="H14" s="27">
        <f>G14-F14</f>
        <v>0</v>
      </c>
      <c r="I14" s="27">
        <f>SUM(H14,E14)</f>
        <v>0</v>
      </c>
      <c r="J14" s="14"/>
      <c r="K14" s="28">
        <f>I14-I2</f>
        <v>0</v>
      </c>
      <c r="L14" s="28"/>
      <c r="M14" s="16"/>
      <c r="N14" s="52"/>
      <c r="O14" s="52"/>
      <c r="P14" s="29"/>
      <c r="Q14" s="53"/>
      <c r="R14" s="175"/>
    </row>
    <row r="15" spans="1:18" x14ac:dyDescent="0.2">
      <c r="A15" s="20" t="s">
        <v>14</v>
      </c>
      <c r="B15" s="51">
        <v>14</v>
      </c>
      <c r="C15" s="10"/>
      <c r="D15" s="10"/>
      <c r="E15" s="27">
        <f>D15-C15</f>
        <v>0</v>
      </c>
      <c r="F15" s="10"/>
      <c r="G15" s="10"/>
      <c r="H15" s="27">
        <f>G15-F15</f>
        <v>0</v>
      </c>
      <c r="I15" s="27">
        <f>SUM(H15,E15)</f>
        <v>0</v>
      </c>
      <c r="J15" s="14"/>
      <c r="K15" s="28">
        <f>I15-I2</f>
        <v>0</v>
      </c>
      <c r="L15" s="28"/>
      <c r="M15" s="60"/>
      <c r="N15" s="52"/>
      <c r="O15" s="52"/>
      <c r="P15" s="29"/>
      <c r="Q15" s="53"/>
      <c r="R15" s="54"/>
    </row>
    <row r="16" spans="1:18" x14ac:dyDescent="0.2">
      <c r="A16" s="20" t="s">
        <v>15</v>
      </c>
      <c r="B16" s="51">
        <v>15</v>
      </c>
      <c r="C16" s="10"/>
      <c r="D16" s="10"/>
      <c r="E16" s="27">
        <f>D16-C16</f>
        <v>0</v>
      </c>
      <c r="F16" s="10"/>
      <c r="G16" s="10"/>
      <c r="H16" s="27">
        <f>G16-F16</f>
        <v>0</v>
      </c>
      <c r="I16" s="27">
        <f>SUM(H16,E16)</f>
        <v>0</v>
      </c>
      <c r="J16" s="14"/>
      <c r="K16" s="28">
        <f>I16-I2</f>
        <v>0</v>
      </c>
      <c r="L16" s="28"/>
      <c r="M16" s="16"/>
      <c r="N16" s="52"/>
      <c r="O16" s="52"/>
      <c r="P16" s="29"/>
      <c r="Q16" s="53"/>
      <c r="R16" s="54"/>
    </row>
    <row r="17" spans="1:18" x14ac:dyDescent="0.2">
      <c r="A17" s="20" t="s">
        <v>11</v>
      </c>
      <c r="B17" s="51">
        <v>16</v>
      </c>
      <c r="C17" s="10"/>
      <c r="D17" s="10"/>
      <c r="E17" s="27">
        <f>D17-C17</f>
        <v>0</v>
      </c>
      <c r="F17" s="10"/>
      <c r="G17" s="10"/>
      <c r="H17" s="27">
        <f>G17-F17</f>
        <v>0</v>
      </c>
      <c r="I17" s="27">
        <f>SUM(H17,E17)</f>
        <v>0</v>
      </c>
      <c r="J17" s="14"/>
      <c r="K17" s="28">
        <f>I17-I2</f>
        <v>0</v>
      </c>
      <c r="L17" s="28"/>
      <c r="M17" s="16"/>
      <c r="N17" s="52"/>
      <c r="O17" s="52"/>
      <c r="P17" s="29"/>
      <c r="Q17" s="53"/>
      <c r="R17" s="54"/>
    </row>
    <row r="18" spans="1:18" ht="13.5" thickBot="1" x14ac:dyDescent="0.25">
      <c r="A18" s="20" t="s">
        <v>12</v>
      </c>
      <c r="B18" s="51">
        <v>17</v>
      </c>
      <c r="C18" s="10"/>
      <c r="D18" s="10"/>
      <c r="E18" s="27">
        <f>D18-C18</f>
        <v>0</v>
      </c>
      <c r="F18" s="10"/>
      <c r="G18" s="10"/>
      <c r="H18" s="27">
        <f>G18-F18</f>
        <v>0</v>
      </c>
      <c r="I18" s="27">
        <f>SUM(H18,E18)</f>
        <v>0</v>
      </c>
      <c r="J18" s="14">
        <f>I18+I17+I16+I15+I14</f>
        <v>0</v>
      </c>
      <c r="K18" s="28">
        <f>I18-I2</f>
        <v>0</v>
      </c>
      <c r="L18" s="28">
        <f>K18+K17+K16+K15+K14</f>
        <v>0</v>
      </c>
      <c r="M18" s="56">
        <f>IF(L18&lt;K2,"0,00",IF(L18&lt;L2,L18*M3*24,IF(L18&gt;L2,L2*M3*24)))</f>
        <v>0</v>
      </c>
      <c r="N18" s="34">
        <f>IF(L18&gt;L2,(L18-L2)*N3*24,IF(L18&lt;L2,0))</f>
        <v>0</v>
      </c>
      <c r="O18" s="35">
        <f>M18+N18</f>
        <v>0</v>
      </c>
      <c r="P18" s="36">
        <f>IF(L18&lt;K2,"00",IF(L18&lt;L2,L18*P2*24,IF(L18&gt;L2,L2*P2*24)))</f>
        <v>0</v>
      </c>
      <c r="Q18" s="37">
        <f>IF(L18&gt;L2,(L18-L2)*Q2*24,IF(L18&lt;L2,0))</f>
        <v>0</v>
      </c>
      <c r="R18" s="38">
        <f>P18+Q18*24</f>
        <v>0</v>
      </c>
    </row>
    <row r="19" spans="1:18" ht="3" customHeight="1" thickTop="1" thickBot="1" x14ac:dyDescent="0.25">
      <c r="A19" s="173"/>
      <c r="B19" s="176"/>
      <c r="C19" s="164"/>
      <c r="D19" s="165"/>
      <c r="E19" s="174"/>
      <c r="F19" s="165"/>
      <c r="G19" s="165"/>
      <c r="H19" s="166"/>
      <c r="I19" s="166"/>
      <c r="J19" s="168"/>
      <c r="K19" s="169"/>
      <c r="L19" s="169"/>
      <c r="M19" s="47"/>
      <c r="N19" s="170"/>
      <c r="O19" s="170"/>
      <c r="P19" s="171"/>
      <c r="Q19" s="172"/>
      <c r="R19" s="171"/>
    </row>
    <row r="20" spans="1:18" ht="13.5" thickTop="1" x14ac:dyDescent="0.2">
      <c r="A20" s="20" t="s">
        <v>13</v>
      </c>
      <c r="B20" s="51">
        <v>20</v>
      </c>
      <c r="C20" s="10"/>
      <c r="D20" s="10"/>
      <c r="E20" s="27">
        <f>D20-C20</f>
        <v>0</v>
      </c>
      <c r="F20" s="10"/>
      <c r="G20" s="10"/>
      <c r="H20" s="27">
        <f>G20-F20</f>
        <v>0</v>
      </c>
      <c r="I20" s="27">
        <f>SUM(H20,E20)</f>
        <v>0</v>
      </c>
      <c r="J20" s="14"/>
      <c r="K20" s="28">
        <f>I20-I2</f>
        <v>0</v>
      </c>
      <c r="L20" s="28"/>
      <c r="M20" s="177"/>
      <c r="N20" s="52"/>
      <c r="O20" s="52"/>
      <c r="P20" s="29"/>
      <c r="Q20" s="53"/>
      <c r="R20" s="54"/>
    </row>
    <row r="21" spans="1:18" x14ac:dyDescent="0.2">
      <c r="A21" s="20" t="s">
        <v>14</v>
      </c>
      <c r="B21" s="51">
        <v>21</v>
      </c>
      <c r="C21" s="10"/>
      <c r="D21" s="10"/>
      <c r="E21" s="27">
        <f>D21-C21</f>
        <v>0</v>
      </c>
      <c r="F21" s="10"/>
      <c r="G21" s="10"/>
      <c r="H21" s="27">
        <f>G21-F21</f>
        <v>0</v>
      </c>
      <c r="I21" s="27">
        <f>SUM(H21,E21)</f>
        <v>0</v>
      </c>
      <c r="J21" s="14"/>
      <c r="K21" s="28">
        <f>I21-I2</f>
        <v>0</v>
      </c>
      <c r="L21" s="28"/>
      <c r="M21" s="16"/>
      <c r="N21" s="52"/>
      <c r="O21" s="52"/>
      <c r="P21" s="29"/>
      <c r="Q21" s="53"/>
      <c r="R21" s="54"/>
    </row>
    <row r="22" spans="1:18" x14ac:dyDescent="0.2">
      <c r="A22" s="20" t="s">
        <v>15</v>
      </c>
      <c r="B22" s="51">
        <v>22</v>
      </c>
      <c r="C22" s="10"/>
      <c r="D22" s="10"/>
      <c r="E22" s="27">
        <f>D22-C22</f>
        <v>0</v>
      </c>
      <c r="F22" s="10"/>
      <c r="G22" s="10"/>
      <c r="H22" s="27">
        <f>G22-F22</f>
        <v>0</v>
      </c>
      <c r="I22" s="27">
        <f>SUM(H22,E22)</f>
        <v>0</v>
      </c>
      <c r="J22" s="14"/>
      <c r="K22" s="28">
        <f>I22-I2</f>
        <v>0</v>
      </c>
      <c r="L22" s="28"/>
      <c r="M22" s="16"/>
      <c r="N22" s="52"/>
      <c r="O22" s="52"/>
      <c r="P22" s="29"/>
      <c r="Q22" s="53"/>
      <c r="R22" s="54"/>
    </row>
    <row r="23" spans="1:18" x14ac:dyDescent="0.2">
      <c r="A23" s="20" t="s">
        <v>11</v>
      </c>
      <c r="B23" s="51">
        <v>23</v>
      </c>
      <c r="C23" s="10"/>
      <c r="D23" s="10"/>
      <c r="E23" s="27">
        <f>D23-C23</f>
        <v>0</v>
      </c>
      <c r="F23" s="10"/>
      <c r="G23" s="10"/>
      <c r="H23" s="27">
        <f>G23-F23</f>
        <v>0</v>
      </c>
      <c r="I23" s="27">
        <f>SUM(H23,E23)</f>
        <v>0</v>
      </c>
      <c r="J23" s="14"/>
      <c r="K23" s="28">
        <f>I23-I2</f>
        <v>0</v>
      </c>
      <c r="L23" s="28"/>
      <c r="M23" s="16"/>
      <c r="N23" s="52"/>
      <c r="O23" s="52"/>
      <c r="P23" s="29"/>
      <c r="Q23" s="53"/>
      <c r="R23" s="54"/>
    </row>
    <row r="24" spans="1:18" ht="13.5" thickBot="1" x14ac:dyDescent="0.25">
      <c r="A24" s="20" t="s">
        <v>12</v>
      </c>
      <c r="B24" s="51">
        <v>24</v>
      </c>
      <c r="C24" s="10"/>
      <c r="D24" s="10"/>
      <c r="E24" s="27">
        <f>D24-C24</f>
        <v>0</v>
      </c>
      <c r="F24" s="10"/>
      <c r="G24" s="10"/>
      <c r="H24" s="27">
        <f>G24-F24</f>
        <v>0</v>
      </c>
      <c r="I24" s="27">
        <f>SUM(H24,E24)</f>
        <v>0</v>
      </c>
      <c r="J24" s="14">
        <f>I24+I23+I22+I21+I20</f>
        <v>0</v>
      </c>
      <c r="K24" s="28">
        <f>I24-I2</f>
        <v>0</v>
      </c>
      <c r="L24" s="28">
        <f>K20+K21+K22+K23+K24</f>
        <v>0</v>
      </c>
      <c r="M24" s="56">
        <f>IF(L24&lt;K2,"0,00",IF(L24&lt;L2,L24*M3*24,IF(L24&gt;L2,L2*M3*24)))</f>
        <v>0</v>
      </c>
      <c r="N24" s="34">
        <f>IF(L24&gt;L2,(L24-L2)*N3*24,IF(L24&lt;L2,0))</f>
        <v>0</v>
      </c>
      <c r="O24" s="35">
        <f>M24+N24</f>
        <v>0</v>
      </c>
      <c r="P24" s="36">
        <f>IF(L24&lt;K2,"00",IF(L24&lt;L2,L24*P2*24,IF(L24&gt;L2,L2*P2*24)))</f>
        <v>0</v>
      </c>
      <c r="Q24" s="63">
        <f>IF(L24&gt;L2,(L24-L2)*Q2*24,IF(L24&lt;L2,0))</f>
        <v>0</v>
      </c>
      <c r="R24" s="38">
        <f>P24+Q24</f>
        <v>0</v>
      </c>
    </row>
    <row r="25" spans="1:18" ht="3" customHeight="1" thickTop="1" thickBot="1" x14ac:dyDescent="0.25">
      <c r="A25" s="173"/>
      <c r="B25" s="176"/>
      <c r="C25" s="164"/>
      <c r="D25" s="165"/>
      <c r="E25" s="174"/>
      <c r="F25" s="165"/>
      <c r="G25" s="165"/>
      <c r="H25" s="166"/>
      <c r="I25" s="166"/>
      <c r="J25" s="168"/>
      <c r="K25" s="169"/>
      <c r="L25" s="169"/>
      <c r="M25" s="47"/>
      <c r="N25" s="170"/>
      <c r="O25" s="170"/>
      <c r="P25" s="171"/>
      <c r="Q25" s="172"/>
      <c r="R25" s="171"/>
    </row>
    <row r="26" spans="1:18" ht="13.5" thickTop="1" x14ac:dyDescent="0.2">
      <c r="A26" s="20" t="s">
        <v>13</v>
      </c>
      <c r="B26" s="51">
        <v>27</v>
      </c>
      <c r="C26" s="10"/>
      <c r="D26" s="10"/>
      <c r="E26" s="27">
        <f>D26-C26</f>
        <v>0</v>
      </c>
      <c r="F26" s="10"/>
      <c r="G26" s="10"/>
      <c r="H26" s="27">
        <f>G26-F26</f>
        <v>0</v>
      </c>
      <c r="I26" s="27">
        <f>SUM(H26,E26)</f>
        <v>0</v>
      </c>
      <c r="J26" s="14"/>
      <c r="K26" s="28">
        <f>I26-I2</f>
        <v>0</v>
      </c>
      <c r="L26" s="28"/>
      <c r="M26" s="177"/>
      <c r="N26" s="52"/>
      <c r="O26" s="52"/>
      <c r="P26" s="29"/>
      <c r="Q26" s="53"/>
      <c r="R26" s="54"/>
    </row>
    <row r="27" spans="1:18" x14ac:dyDescent="0.2">
      <c r="A27" s="20" t="s">
        <v>14</v>
      </c>
      <c r="B27" s="51">
        <v>28</v>
      </c>
      <c r="C27" s="10"/>
      <c r="D27" s="10"/>
      <c r="E27" s="27">
        <f>D27-C27</f>
        <v>0</v>
      </c>
      <c r="F27" s="10"/>
      <c r="G27" s="10"/>
      <c r="H27" s="27">
        <f>G27-F27</f>
        <v>0</v>
      </c>
      <c r="I27" s="27">
        <f>SUM(H27,E27)</f>
        <v>0</v>
      </c>
      <c r="J27" s="14"/>
      <c r="K27" s="28">
        <f>I27-I2</f>
        <v>0</v>
      </c>
      <c r="L27" s="28"/>
      <c r="M27" s="16"/>
      <c r="N27" s="52"/>
      <c r="O27" s="52"/>
      <c r="P27" s="29"/>
      <c r="Q27" s="53"/>
      <c r="R27" s="54"/>
    </row>
    <row r="28" spans="1:18" x14ac:dyDescent="0.2">
      <c r="A28" s="20" t="s">
        <v>15</v>
      </c>
      <c r="B28" s="51">
        <v>29</v>
      </c>
      <c r="C28" s="10"/>
      <c r="D28" s="10"/>
      <c r="E28" s="27">
        <f>D28-C28</f>
        <v>0</v>
      </c>
      <c r="F28" s="10"/>
      <c r="G28" s="10"/>
      <c r="H28" s="27">
        <f>G28-F28</f>
        <v>0</v>
      </c>
      <c r="I28" s="27">
        <f>SUM(H28,E28)</f>
        <v>0</v>
      </c>
      <c r="J28" s="14"/>
      <c r="K28" s="28">
        <f>I28-I2</f>
        <v>0</v>
      </c>
      <c r="L28" s="28"/>
      <c r="M28" s="16"/>
      <c r="N28" s="52"/>
      <c r="O28" s="52"/>
      <c r="P28" s="29"/>
      <c r="Q28" s="53"/>
      <c r="R28" s="54"/>
    </row>
    <row r="29" spans="1:18" x14ac:dyDescent="0.2">
      <c r="A29" s="20" t="s">
        <v>11</v>
      </c>
      <c r="B29" s="51">
        <v>30</v>
      </c>
      <c r="C29" s="10"/>
      <c r="D29" s="10"/>
      <c r="E29" s="14">
        <f>D29-C29</f>
        <v>0</v>
      </c>
      <c r="F29" s="10"/>
      <c r="G29" s="10"/>
      <c r="H29" s="14">
        <f>G29-F29</f>
        <v>0</v>
      </c>
      <c r="I29" s="14">
        <f>SUM(H29,E29)</f>
        <v>0</v>
      </c>
      <c r="J29" s="14"/>
      <c r="K29" s="28">
        <f>I29-I2</f>
        <v>0</v>
      </c>
      <c r="L29" s="28"/>
      <c r="M29" s="16"/>
      <c r="N29" s="52"/>
      <c r="O29" s="52"/>
      <c r="P29" s="29"/>
      <c r="Q29" s="53"/>
      <c r="R29" s="54"/>
    </row>
    <row r="30" spans="1:18" ht="13.5" thickBot="1" x14ac:dyDescent="0.25">
      <c r="A30" s="20" t="s">
        <v>12</v>
      </c>
      <c r="B30" s="51">
        <v>31</v>
      </c>
      <c r="C30" s="10"/>
      <c r="D30" s="10"/>
      <c r="E30" s="14">
        <f>D30-C30</f>
        <v>0</v>
      </c>
      <c r="F30" s="10"/>
      <c r="G30" s="10"/>
      <c r="H30" s="14">
        <f>G30-F30</f>
        <v>0</v>
      </c>
      <c r="I30" s="14">
        <f>E30+H30</f>
        <v>0</v>
      </c>
      <c r="J30" s="14">
        <f>I30+I29+I28+I27+I26</f>
        <v>0</v>
      </c>
      <c r="K30" s="28">
        <f>I30-I2</f>
        <v>0</v>
      </c>
      <c r="L30" s="64">
        <f>K30+K29+K28+K27+K26</f>
        <v>0</v>
      </c>
      <c r="M30" s="34">
        <f>IF(L30&lt;K2,"0,00",IF(L30&lt;L2,L30*M3*24,IF(L30&gt;L2,L2*M3*24)))</f>
        <v>0</v>
      </c>
      <c r="N30" s="34">
        <f>IF(L30&gt;L2,(L30-L2)*N3*24,IF(L30&lt;L2,0))</f>
        <v>0</v>
      </c>
      <c r="O30" s="35">
        <f>M30+N30</f>
        <v>0</v>
      </c>
      <c r="P30" s="36">
        <f>IF(L30&lt;K2,"00",IF(L30&lt;L2,L30*P2*24,IF(L30&gt;L2,L2*P2*24)))</f>
        <v>0</v>
      </c>
      <c r="Q30" s="37">
        <f>IF(L30&gt;L2,(L30-L2)*Q2*24,IF(L30&lt;L2,0))</f>
        <v>0</v>
      </c>
      <c r="R30" s="38">
        <f>P30+Q30</f>
        <v>0</v>
      </c>
    </row>
    <row r="31" spans="1:18" ht="16.5" thickTop="1" thickBot="1" x14ac:dyDescent="0.25">
      <c r="A31" s="186" t="s">
        <v>16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8">
        <f>SUMIF(L6:L30,"&lt;00:00")</f>
        <v>0</v>
      </c>
      <c r="M31" s="189">
        <f>M30+M24+M18+M12+M6</f>
        <v>0</v>
      </c>
      <c r="N31" s="189">
        <f>N30+N24+N18+N12+N6</f>
        <v>0</v>
      </c>
      <c r="O31" s="189">
        <f>O30+O24+O18+O12+O6</f>
        <v>0</v>
      </c>
      <c r="P31" s="188">
        <f>P6+P12+P18+P24+P30</f>
        <v>0</v>
      </c>
      <c r="Q31" s="188">
        <f>Q6+Q12+Q18+Q24+Q30</f>
        <v>0</v>
      </c>
      <c r="R31" s="190">
        <f>R30+R24+R18+R12+R6</f>
        <v>0</v>
      </c>
    </row>
    <row r="32" spans="1:18" ht="13.5" thickTop="1" x14ac:dyDescent="0.2"/>
  </sheetData>
  <sheetProtection password="D6BA" sheet="1" objects="1" scenarios="1" selectLockedCells="1"/>
  <dataValidations count="7">
    <dataValidation type="list" allowBlank="1" showInputMessage="1" showErrorMessage="1" sqref="C2:D3 F2:G2">
      <formula1>$A$35:$A$103</formula1>
    </dataValidation>
    <dataValidation type="list" allowBlank="1" showInputMessage="1" showErrorMessage="1" sqref="F3">
      <formula1>$A$60:$A$67</formula1>
    </dataValidation>
    <dataValidation type="list" allowBlank="1" showInputMessage="1" showErrorMessage="1" sqref="G3">
      <formula1>$A$70:$A$101</formula1>
    </dataValidation>
    <dataValidation type="list" allowBlank="1" showInputMessage="1" showErrorMessage="1" sqref="C4:C30">
      <formula1>H</formula1>
    </dataValidation>
    <dataValidation type="list" allowBlank="1" showInputMessage="1" showErrorMessage="1" sqref="D4:D30">
      <formula1>HH</formula1>
    </dataValidation>
    <dataValidation type="list" allowBlank="1" showInputMessage="1" showErrorMessage="1" sqref="F4:F30">
      <formula1>HHH</formula1>
    </dataValidation>
    <dataValidation type="list" allowBlank="1" showInputMessage="1" showErrorMessage="1" sqref="G4:G30">
      <formula1>HHHH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 xsi:nil="true"/>
    <IsSearchable xmlns="6d93d202-47fc-4405-873a-cab67cc5f1b2">false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2 Community Trusted</TrustLevel>
    <MarketSpecific xmlns="6d93d202-47fc-4405-873a-cab67cc5f1b2" xsi:nil="true"/>
    <TPNamespace xmlns="6d93d202-47fc-4405-873a-cab67cc5f1b2" xsi:nil="true"/>
    <DirectSourceMarket xmlns="6d93d202-47fc-4405-873a-cab67cc5f1b2" xsi:nil="true"/>
    <MachineTranslated xmlns="6d93d202-47fc-4405-873a-cab67cc5f1b2">false</MachineTranslated>
    <PlannedPubDate xmlns="6d93d202-47fc-4405-873a-cab67cc5f1b2" xsi:nil="true"/>
    <SubmitterId xmlns="6d93d202-47fc-4405-873a-cab67cc5f1b2">S-1-10-0-6-2147391834-1711800320</SubmitterId>
    <Downloads xmlns="6d93d202-47fc-4405-873a-cab67cc5f1b2">0</Downloads>
    <OriginalSourceMarket xmlns="6d93d202-47fc-4405-873a-cab67cc5f1b2" xsi:nil="true"/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ApprovedAutomatic</ApprovalStatus>
    <TPComponent xmlns="6d93d202-47fc-4405-873a-cab67cc5f1b2" xsi:nil="true"/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 xsi:nil="true"/>
    <VoteCount xmlns="6d93d202-47fc-4405-873a-cab67cc5f1b2" xsi:nil="true"/>
    <APAuthor xmlns="6d93d202-47fc-4405-873a-cab67cc5f1b2">
      <UserInfo>
        <DisplayName>Blu App Pool Account</DisplayName>
        <AccountId>632</AccountId>
        <AccountType/>
      </UserInfo>
    </APAuthor>
    <TPCommandLine xmlns="6d93d202-47fc-4405-873a-cab67cc5f1b2" xsi:nil="true"/>
    <UACurrentWords xmlns="6d93d202-47fc-4405-873a-cab67cc5f1b2" xsi:nil="true"/>
    <AssetId xmlns="6d93d202-47fc-4405-873a-cab67cc5f1b2">TP101892107</AssetId>
    <Manager xmlns="6d93d202-47fc-4405-873a-cab67cc5f1b2" xsi:nil="true"/>
    <NumericId xmlns="6d93d202-47fc-4405-873a-cab67cc5f1b2" xsi:nil="true"/>
    <Component xmlns="64acb2c5-0a2b-4bda-bd34-58e36cbb80d2" xsi:nil="true"/>
    <HandoffToMSDN xmlns="6d93d202-47fc-4405-873a-cab67cc5f1b2" xsi:nil="true"/>
    <Markets xmlns="6d93d202-47fc-4405-873a-cab67cc5f1b2">
      <Value>2</Value>
      <Value>3</Value>
      <Value>4</Value>
      <Value>5</Value>
    </Markets>
    <UALocComments xmlns="6d93d202-47fc-4405-873a-cab67cc5f1b2" xsi:nil="true"/>
    <UALocRecommendation xmlns="6d93d202-47fc-4405-873a-cab67cc5f1b2">Localize</UALocRecommendation>
    <AssetStart xmlns="6d93d202-47fc-4405-873a-cab67cc5f1b2">2010-06-09T05:50:54+00:00</AssetStart>
    <CrawlForDependencies xmlns="6d93d202-47fc-4405-873a-cab67cc5f1b2">false</CrawlForDependencies>
    <LastModifiedDateTime xmlns="6d93d202-47fc-4405-873a-cab67cc5f1b2" xsi:nil="true"/>
    <LastPublishResultLookup xmlns="6d93d202-47fc-4405-873a-cab67cc5f1b2" xsi:nil="true"/>
    <PublishStatusLookup xmlns="6d93d202-47fc-4405-873a-cab67cc5f1b2">
      <Value>333051</Value>
      <Value>493035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 xsi:nil="true"/>
    <IntlLangReviewDate xmlns="6d93d202-47fc-4405-873a-cab67cc5f1b2" xsi:nil="true"/>
    <TPFriendlyName xmlns="6d93d202-47fc-4405-873a-cab67cc5f1b2" xsi:nil="true"/>
    <IntlLangReview xmlns="6d93d202-47fc-4405-873a-cab67cc5f1b2" xsi:nil="true"/>
    <OOCacheId xmlns="6d93d202-47fc-4405-873a-cab67cc5f1b2">ecf3274d-be11-4484-ad1b-638c64848e76</OOCacheId>
    <PolicheckWords xmlns="6d93d202-47fc-4405-873a-cab67cc5f1b2" xsi:nil="true"/>
    <TemplateStatus xmlns="6d93d202-47fc-4405-873a-cab67cc5f1b2" xsi:nil="true"/>
    <CSXSubmissionMarket xmlns="6d93d202-47fc-4405-873a-cab67cc5f1b2">2</CSXSubmissionMarket>
    <FriendlyTitle xmlns="6d93d202-47fc-4405-873a-cab67cc5f1b2" xsi:nil="true"/>
    <TPLaunchHelpLinkType xmlns="6d93d202-47fc-4405-873a-cab67cc5f1b2">Template</TPLaunchHelpLinkType>
    <Providers xmlns="6d93d202-47fc-4405-873a-cab67cc5f1b2">PN030008057</Providers>
    <SourceTitle xmlns="6d93d202-47fc-4405-873a-cab67cc5f1b2" xsi:nil="true"/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>Calcul d'heures sup avec liste déroulante des heures. Avant de commencer, remplir la feuille "a lire"</APDescription>
    <TPApplication xmlns="6d93d202-47fc-4405-873a-cab67cc5f1b2" xsi:nil="true"/>
    <CSXHash xmlns="6d93d202-47fc-4405-873a-cab67cc5f1b2">VbgtT3vkROiENJTib75Q5O1KsTfaSi9vEyE9a+3DENE=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 xsi:nil="true"/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2010-06-09T05:50:53+00:00</CSXSubmissionDate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utputCachingOn xmlns="6d93d202-47fc-4405-873a-cab67cc5f1b2">false</OutputCachingOn>
    <ParentAssetId xmlns="6d93d202-47fc-4405-873a-cab67cc5f1b2">TC101892108</ParentAssetId>
    <BlockPublish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34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82447D1E-714B-420F-9D32-3B4DC416EAD0}"/>
</file>

<file path=customXml/itemProps2.xml><?xml version="1.0" encoding="utf-8"?>
<ds:datastoreItem xmlns:ds="http://schemas.openxmlformats.org/officeDocument/2006/customXml" ds:itemID="{F57B342F-5E36-4F8E-AE66-C9531341A334}"/>
</file>

<file path=customXml/itemProps3.xml><?xml version="1.0" encoding="utf-8"?>
<ds:datastoreItem xmlns:ds="http://schemas.openxmlformats.org/officeDocument/2006/customXml" ds:itemID="{25B8DE5B-EF39-4988-835F-D64F8C660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22</vt:i4>
      </vt:variant>
    </vt:vector>
  </HeadingPairs>
  <TitlesOfParts>
    <vt:vector size="31" baseType="lpstr">
      <vt:lpstr>A LIRE</vt:lpstr>
      <vt:lpstr>Récapitulatif</vt:lpstr>
      <vt:lpstr>Juin 2010</vt:lpstr>
      <vt:lpstr>Juillet 2010</vt:lpstr>
      <vt:lpstr>Août 2010</vt:lpstr>
      <vt:lpstr>Septembre 2010</vt:lpstr>
      <vt:lpstr>Octobre 2010</vt:lpstr>
      <vt:lpstr>Novembre 2010</vt:lpstr>
      <vt:lpstr>Décembre 2010</vt:lpstr>
      <vt:lpstr>AOUT</vt:lpstr>
      <vt:lpstr>H</vt:lpstr>
      <vt:lpstr>heure1</vt:lpstr>
      <vt:lpstr>heure2</vt:lpstr>
      <vt:lpstr>heure3</vt:lpstr>
      <vt:lpstr>Heure41</vt:lpstr>
      <vt:lpstr>HH</vt:lpstr>
      <vt:lpstr>HHH</vt:lpstr>
      <vt:lpstr>HHHH</vt:lpstr>
      <vt:lpstr>JUILLET</vt:lpstr>
      <vt:lpstr>JUIN</vt:lpstr>
      <vt:lpstr>'A LIRE'!Print_Area</vt:lpstr>
      <vt:lpstr>'Août 2010'!Print_Area</vt:lpstr>
      <vt:lpstr>'Décembre 2010'!Print_Area</vt:lpstr>
      <vt:lpstr>'Juillet 2010'!Print_Area</vt:lpstr>
      <vt:lpstr>'Juin 2010'!Print_Area</vt:lpstr>
      <vt:lpstr>'Novembre 2010'!Print_Area</vt:lpstr>
      <vt:lpstr>'Octobre 2010'!Print_Area</vt:lpstr>
      <vt:lpstr>Récapitulatif!Print_Area</vt:lpstr>
      <vt:lpstr>'Septembre 2010'!Print_Area</vt:lpstr>
      <vt:lpstr>Récapitulatif</vt:lpstr>
      <vt:lpstr>SSEPTEMBRE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heure supplémentaires hebdomadaire</dc:title>
  <dc:creator/>
  <cp:lastModifiedBy>AWS CFM Account</cp:lastModifiedBy>
  <dcterms:created xsi:type="dcterms:W3CDTF">2010-05-31T13:09:36Z</dcterms:created>
  <dcterms:modified xsi:type="dcterms:W3CDTF">2012-05-30T12:38:51Z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2010-06-09T05:50:53Z</vt:filetime>
  </property>
  <property fmtid="{D5CDD505-2E9C-101B-9397-08002B2CF9AE}" pid="9" name="PolicheckTimestamp">
    <vt:filetime>2011-04-27T17:39:49Z</vt:filetime>
  </property>
  <property fmtid="{D5CDD505-2E9C-101B-9397-08002B2CF9AE}" pid="10" name="APTrustLevel">
    <vt:r8>1</vt:r8>
  </property>
  <property fmtid="{D5CDD505-2E9C-101B-9397-08002B2CF9AE}" pid="11" name="Order">
    <vt:r8>8715400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