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64002C1D-03AF-4654-A6A8-7C60D347009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ticles" sheetId="1" r:id="rId1"/>
    <sheet name="Envois" sheetId="3" r:id="rId2"/>
    <sheet name="Publications" sheetId="4" r:id="rId3"/>
  </sheets>
  <definedNames>
    <definedName name="Liste_Publications">Tableau_Publications[Nom]</definedName>
    <definedName name="Liste_Récits">Tableau_Récits[Titre]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F10" i="3" l="1"/>
  <c r="B10" i="3"/>
  <c r="G5" i="4" l="1"/>
  <c r="F5" i="4"/>
  <c r="E5" i="4"/>
  <c r="G7" i="4"/>
  <c r="F7" i="4"/>
  <c r="E7" i="4"/>
  <c r="G6" i="4"/>
  <c r="F9" i="3"/>
  <c r="B9" i="3"/>
  <c r="B8" i="3"/>
  <c r="F6" i="4"/>
  <c r="E6" i="4"/>
  <c r="F6" i="3"/>
  <c r="B6" i="3"/>
  <c r="B7" i="3"/>
  <c r="F7" i="3"/>
  <c r="B5" i="3"/>
</calcChain>
</file>

<file path=xl/sharedStrings.xml><?xml version="1.0" encoding="utf-8"?>
<sst xmlns="http://schemas.openxmlformats.org/spreadsheetml/2006/main" count="74" uniqueCount="45">
  <si>
    <t>Titre</t>
  </si>
  <si>
    <t>Appel entre chien et loup</t>
  </si>
  <si>
    <t>Le papier peint bleu</t>
  </si>
  <si>
    <t>L’amour après l’amour</t>
  </si>
  <si>
    <t>Le vêtement qui tue</t>
  </si>
  <si>
    <t>La mission légendaire</t>
  </si>
  <si>
    <t>Trimestre classique</t>
  </si>
  <si>
    <t>Statut</t>
  </si>
  <si>
    <t>Terminé</t>
  </si>
  <si>
    <t>En cours</t>
  </si>
  <si>
    <t>Nombre de mots</t>
  </si>
  <si>
    <t>Type d’article</t>
  </si>
  <si>
    <t>Nouvelle</t>
  </si>
  <si>
    <t>Billet de blogue</t>
  </si>
  <si>
    <t>Promotion</t>
  </si>
  <si>
    <t>Résumé</t>
  </si>
  <si>
    <t>Fiction avec léger suspense autour d’un détective tenu par un secret</t>
  </si>
  <si>
    <t>Histoire de la conception d’une maison inspirante</t>
  </si>
  <si>
    <t>Une histoire d’amour de la deuxième chance</t>
  </si>
  <si>
    <t>Support promotionnel pour un créateur de chemises</t>
  </si>
  <si>
    <t>Bref récit d’une mission spatiale</t>
  </si>
  <si>
    <t>Article sportif sur un match de finale</t>
  </si>
  <si>
    <t xml:space="preserve"> </t>
  </si>
  <si>
    <t>Date 
Envoyé</t>
  </si>
  <si>
    <t>Titre du récit</t>
  </si>
  <si>
    <t>Nom de la publication</t>
  </si>
  <si>
    <t>Young at Heart Magazine</t>
  </si>
  <si>
    <t>Digital Grounds</t>
  </si>
  <si>
    <t>Get This!</t>
  </si>
  <si>
    <t>Refusé</t>
  </si>
  <si>
    <t>Accepté</t>
  </si>
  <si>
    <t>Date 
Publié</t>
  </si>
  <si>
    <t>Paiement 
Reçu</t>
  </si>
  <si>
    <t>Nom</t>
  </si>
  <si>
    <t>Type</t>
  </si>
  <si>
    <t>SFWA</t>
  </si>
  <si>
    <t>Dates d’échéance</t>
  </si>
  <si>
    <t>Deux semaines après la demande</t>
  </si>
  <si>
    <t>Chaque 3 du mois</t>
  </si>
  <si>
    <t>Tous les lundis</t>
  </si>
  <si>
    <t>Total 
Envois</t>
  </si>
  <si>
    <t>Total
Accepté</t>
  </si>
  <si>
    <t>Total 
Recettes</t>
  </si>
  <si>
    <t>Soumis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</si>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</sst>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$&quot;\ "/>
  </numFmts>
  <fonts count="25" x14ac:knownFonts="1">
    <font>
      <sz val="10"/>
      <color theme="1"/>
      <name val="Lucida Fax"/>
      <family val="2"/>
      <scheme val="minor"/>
    </font>
    <font>
      <sz val="11"/>
      <color theme="1"/>
      <name val="Lucida Fax"/>
      <family val="2"/>
      <scheme val="minor"/>
    </font>
    <font>
      <sz val="10"/>
      <color theme="1" tint="0.14999847407452621"/>
      <name val="Lucida Fax"/>
      <family val="2"/>
      <scheme val="minor"/>
    </font>
    <font>
      <sz val="10"/>
      <color theme="1" tint="0.249977111117893"/>
      <name val="Lucida Fax"/>
      <family val="2"/>
      <scheme val="minor"/>
    </font>
    <font>
      <sz val="11"/>
      <color theme="1" tint="0.14999847407452621"/>
      <name val="Consolas"/>
      <family val="3"/>
      <scheme val="major"/>
    </font>
    <font>
      <sz val="10"/>
      <color theme="1" tint="0.14999847407452621"/>
      <name val="Lucida Fax"/>
      <family val="1"/>
      <scheme val="minor"/>
    </font>
    <font>
      <sz val="10"/>
      <color theme="1" tint="0.249977111117893"/>
      <name val="Lucida Fax"/>
      <family val="1"/>
      <scheme val="minor"/>
    </font>
    <font>
      <sz val="10"/>
      <color rgb="FF262626"/>
      <name val="Lucida Fax"/>
      <family val="1"/>
      <scheme val="minor"/>
    </font>
    <font>
      <sz val="10"/>
      <color theme="1"/>
      <name val="Lucida Fax"/>
      <family val="2"/>
      <scheme val="minor"/>
    </font>
    <font>
      <sz val="18"/>
      <color theme="3"/>
      <name val="Consolas"/>
      <family val="2"/>
      <scheme val="major"/>
    </font>
    <font>
      <b/>
      <sz val="15"/>
      <color theme="3"/>
      <name val="Lucida Fax"/>
      <family val="2"/>
      <scheme val="minor"/>
    </font>
    <font>
      <b/>
      <sz val="13"/>
      <color theme="3"/>
      <name val="Lucida Fax"/>
      <family val="2"/>
      <scheme val="minor"/>
    </font>
    <font>
      <b/>
      <sz val="11"/>
      <color theme="3"/>
      <name val="Lucida Fax"/>
      <family val="2"/>
      <scheme val="minor"/>
    </font>
    <font>
      <sz val="11"/>
      <color rgb="FF006100"/>
      <name val="Lucida Fax"/>
      <family val="2"/>
      <scheme val="minor"/>
    </font>
    <font>
      <sz val="11"/>
      <color rgb="FF9C0006"/>
      <name val="Lucida Fax"/>
      <family val="2"/>
      <scheme val="minor"/>
    </font>
    <font>
      <sz val="11"/>
      <color rgb="FF9C5700"/>
      <name val="Lucida Fax"/>
      <family val="2"/>
      <scheme val="minor"/>
    </font>
    <font>
      <sz val="11"/>
      <color rgb="FF3F3F76"/>
      <name val="Lucida Fax"/>
      <family val="2"/>
      <scheme val="minor"/>
    </font>
    <font>
      <b/>
      <sz val="11"/>
      <color rgb="FF3F3F3F"/>
      <name val="Lucida Fax"/>
      <family val="2"/>
      <scheme val="minor"/>
    </font>
    <font>
      <b/>
      <sz val="11"/>
      <color rgb="FFFA7D00"/>
      <name val="Lucida Fax"/>
      <family val="2"/>
      <scheme val="minor"/>
    </font>
    <font>
      <sz val="11"/>
      <color rgb="FFFA7D00"/>
      <name val="Lucida Fax"/>
      <family val="2"/>
      <scheme val="minor"/>
    </font>
    <font>
      <b/>
      <sz val="11"/>
      <color theme="0"/>
      <name val="Lucida Fax"/>
      <family val="2"/>
      <scheme val="minor"/>
    </font>
    <font>
      <sz val="11"/>
      <color rgb="FFFF0000"/>
      <name val="Lucida Fax"/>
      <family val="2"/>
      <scheme val="minor"/>
    </font>
    <font>
      <i/>
      <sz val="11"/>
      <color rgb="FF7F7F7F"/>
      <name val="Lucida Fax"/>
      <family val="2"/>
      <scheme val="minor"/>
    </font>
    <font>
      <b/>
      <sz val="11"/>
      <color theme="1"/>
      <name val="Lucida Fax"/>
      <family val="2"/>
      <scheme val="minor"/>
    </font>
    <font>
      <sz val="11"/>
      <color theme="0"/>
      <name val="Lucida Fax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42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64" formatCode="#,##0.00\ &quot;$&quot;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family val="1"/>
        <scheme val="minor"/>
      </font>
      <numFmt numFmtId="164" formatCode="#,##0.00\ &quot;$&quot;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164" formatCode="#,##0.00\ &quot;$&quot;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65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165" formatCode="yyyy/mm/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numFmt numFmtId="0" formatCode="General"/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theme="1" tint="0.14996795556505021"/>
        </patternFill>
      </fill>
      <border>
        <left style="thin">
          <color theme="1" tint="0.34998626667073579"/>
        </left>
        <right style="thin">
          <color theme="1" tint="0.34998626667073579"/>
        </right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1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leauStyleLéger4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17850</xdr:colOff>
      <xdr:row>2</xdr:row>
      <xdr:rowOff>0</xdr:rowOff>
    </xdr:to>
    <xdr:pic>
      <xdr:nvPicPr>
        <xdr:cNvPr id="2" name="Image 1" descr="Image d’en-tête avec une machine à écri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11240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5</xdr:col>
      <xdr:colOff>76200</xdr:colOff>
      <xdr:row>1</xdr:row>
      <xdr:rowOff>1222204</xdr:rowOff>
    </xdr:to>
    <xdr:sp macro="" textlink="">
      <xdr:nvSpPr>
        <xdr:cNvPr id="9" name="Zone de texte 8" descr="Article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33400" y="450679"/>
          <a:ext cx="50292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-ca" sz="3600">
              <a:solidFill>
                <a:sysClr val="windowText" lastClr="000000"/>
              </a:solidFill>
              <a:latin typeface="Consolas" panose="020B0609020204030204" pitchFamily="49" charset="0"/>
            </a:rPr>
            <a:t>Articles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0</xdr:rowOff>
    </xdr:from>
    <xdr:to>
      <xdr:col>7</xdr:col>
      <xdr:colOff>17849</xdr:colOff>
      <xdr:row>2</xdr:row>
      <xdr:rowOff>0</xdr:rowOff>
    </xdr:to>
    <xdr:pic>
      <xdr:nvPicPr>
        <xdr:cNvPr id="4" name="Image 3" descr="Image d’en-tête avec une machine à écri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14300"/>
          <a:ext cx="111240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257176</xdr:colOff>
      <xdr:row>1</xdr:row>
      <xdr:rowOff>1222204</xdr:rowOff>
    </xdr:to>
    <xdr:sp macro="" textlink="">
      <xdr:nvSpPr>
        <xdr:cNvPr id="3" name="Zone de texte 2" descr="Envo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3400" y="450679"/>
          <a:ext cx="534352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-ca" sz="3600">
              <a:latin typeface="Consolas" panose="020B0609020204030204" pitchFamily="49" charset="0"/>
            </a:rPr>
            <a:t>Envois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0</xdr:rowOff>
    </xdr:from>
    <xdr:to>
      <xdr:col>7</xdr:col>
      <xdr:colOff>17849</xdr:colOff>
      <xdr:row>2</xdr:row>
      <xdr:rowOff>0</xdr:rowOff>
    </xdr:to>
    <xdr:pic>
      <xdr:nvPicPr>
        <xdr:cNvPr id="4" name="Image 3" descr="Image d’en-tête avec une machine à écri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14300"/>
          <a:ext cx="111240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4</xdr:col>
      <xdr:colOff>238125</xdr:colOff>
      <xdr:row>1</xdr:row>
      <xdr:rowOff>1222204</xdr:rowOff>
    </xdr:to>
    <xdr:sp macro="" textlink="">
      <xdr:nvSpPr>
        <xdr:cNvPr id="3" name="Zone de texte 2" descr="Publicatio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3400" y="450679"/>
          <a:ext cx="532447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fr-ca" sz="3600">
              <a:latin typeface="Consolas" panose="020B0609020204030204" pitchFamily="49" charset="0"/>
            </a:rPr>
            <a:t>Publications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Récits" displayName="Tableau_Récits" ref="B4:F10" headerRowDxfId="41" dataDxfId="40">
  <autoFilter ref="B4:F10" xr:uid="{00000000-0009-0000-0100-000001000000}"/>
  <tableColumns count="5">
    <tableColumn id="1" xr3:uid="{00000000-0010-0000-0000-000001000000}" name="Titre" totalsRowLabel="Total" dataDxfId="39" totalsRowDxfId="38"/>
    <tableColumn id="2" xr3:uid="{00000000-0010-0000-0000-000002000000}" name="Statut" dataDxfId="37" totalsRowDxfId="36"/>
    <tableColumn id="3" xr3:uid="{00000000-0010-0000-0000-000003000000}" name="Nombre de mots" dataDxfId="35" totalsRowDxfId="34"/>
    <tableColumn id="4" xr3:uid="{00000000-0010-0000-0000-000004000000}" name="Type d’article" dataDxfId="33" totalsRowDxfId="32"/>
    <tableColumn id="5" xr3:uid="{00000000-0010-0000-0000-000005000000}" name="Résumé" totalsRowFunction="count" dataDxfId="31" totalsRowDxfId="3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au contenant des données sur vos récit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_Envois" displayName="Tableau_Envois" ref="B4:G11" headerRowDxfId="28" dataDxfId="27">
  <autoFilter ref="B4:G11" xr:uid="{00000000-0009-0000-0100-000002000000}"/>
  <tableColumns count="6">
    <tableColumn id="1" xr3:uid="{00000000-0010-0000-0100-000001000000}" name="Date _x000a_Envoyé" totalsRowLabel="Total" dataDxfId="26" totalsRowDxfId="25"/>
    <tableColumn id="2" xr3:uid="{00000000-0010-0000-0100-000002000000}" name="Titre du récit" dataDxfId="24" totalsRowDxfId="23"/>
    <tableColumn id="3" xr3:uid="{00000000-0010-0000-0100-000003000000}" name="Nom de la publication" dataDxfId="22" totalsRowDxfId="21"/>
    <tableColumn id="4" xr3:uid="{00000000-0010-0000-0100-000004000000}" name="Statut" dataDxfId="20" totalsRowDxfId="19"/>
    <tableColumn id="5" xr3:uid="{00000000-0010-0000-0100-000005000000}" name="Date _x000a_Publié" dataDxfId="18" totalsRowDxfId="17"/>
    <tableColumn id="6" xr3:uid="{00000000-0010-0000-0100-000006000000}" name="Paiement _x000a_Reçu" totalsRowFunction="sum" dataDxfId="16" totalsRowDxfId="15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au contenant des données sur vos envoi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_Publications" displayName="Tableau_Publications" ref="B4:G7" totalsRowShown="0" headerRowDxfId="14" dataDxfId="13">
  <autoFilter ref="B4:G7" xr:uid="{00000000-0009-0000-0100-000003000000}"/>
  <tableColumns count="6">
    <tableColumn id="1" xr3:uid="{00000000-0010-0000-0200-000001000000}" name="Nom" dataDxfId="12"/>
    <tableColumn id="2" xr3:uid="{00000000-0010-0000-0200-000002000000}" name="Type" dataDxfId="11"/>
    <tableColumn id="6" xr3:uid="{00000000-0010-0000-0200-000006000000}" name="Dates d’échéance" dataDxfId="10"/>
    <tableColumn id="3" xr3:uid="{00000000-0010-0000-0200-000003000000}" name="Total _x000a_Envois" dataDxfId="9">
      <calculatedColumnFormula>COUNTIF(Tableau_Envois[Nom de la publication],Tableau_Publications[[#This Row],[Nom]])</calculatedColumnFormula>
    </tableColumn>
    <tableColumn id="4" xr3:uid="{00000000-0010-0000-0200-000004000000}" name="Total_x000a_Accepté" dataDxfId="8">
      <calculatedColumnFormula>COUNTIFS(Tableau_Envois[Nom de la publication],Tableau_Publications[[#This Row],[Nom]],Tableau_Envois[Statut],"Accepté")</calculatedColumnFormula>
    </tableColumn>
    <tableColumn id="5" xr3:uid="{00000000-0010-0000-0200-000005000000}" name="Total _x000a_Recettes" dataDxfId="7">
      <calculatedColumnFormula>SUMIF(Tableau_Envois[Nom de la publication],Tableau_Publications[[#This Row],[Nom]],Tableau_Envois[Paiement 
Reçu])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ableau contenant des données sur différentes publications"/>
    </ext>
  </extLst>
</table>
</file>

<file path=xl/theme/theme11.xml><?xml version="1.0" encoding="utf-8"?>
<a:theme xmlns:a="http://schemas.openxmlformats.org/drawingml/2006/main" name="Office Theme">
  <a:themeElements>
    <a:clrScheme name="Custom 8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B556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3">
      <a:majorFont>
        <a:latin typeface="Consolas"/>
        <a:ea typeface=""/>
        <a:cs typeface=""/>
      </a:majorFont>
      <a:minorFont>
        <a:latin typeface="Lucida Fax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0"/>
  <sheetViews>
    <sheetView showGridLines="0" tabSelected="1" zoomScaleNormal="100" workbookViewId="0"/>
  </sheetViews>
  <sheetFormatPr defaultColWidth="9" defaultRowHeight="21" customHeight="1" x14ac:dyDescent="0.2"/>
  <cols>
    <col min="1" max="1" width="1.5" style="2" customWidth="1"/>
    <col min="2" max="2" width="26.625" style="1" customWidth="1"/>
    <col min="3" max="3" width="19.75" style="2" customWidth="1"/>
    <col min="4" max="4" width="19.75" style="3" customWidth="1"/>
    <col min="5" max="5" width="19.75" style="2" customWidth="1"/>
    <col min="6" max="6" width="59.875" style="1" bestFit="1" customWidth="1"/>
    <col min="7" max="8" width="1.625" style="2" customWidth="1"/>
    <col min="9" max="11" width="1.5" style="2" customWidth="1"/>
    <col min="12" max="16384" width="9" style="2"/>
  </cols>
  <sheetData>
    <row r="1" spans="2:7" ht="9" customHeight="1" x14ac:dyDescent="0.2">
      <c r="G1" s="4" t="s">
        <v>22</v>
      </c>
    </row>
    <row r="2" spans="2:7" ht="123" customHeight="1" x14ac:dyDescent="0.2">
      <c r="B2" s="12"/>
    </row>
    <row r="3" spans="2:7" ht="28.5" customHeight="1" x14ac:dyDescent="0.2"/>
    <row r="4" spans="2:7" ht="39.950000000000003" customHeight="1" x14ac:dyDescent="0.2">
      <c r="B4" s="5" t="s">
        <v>0</v>
      </c>
      <c r="C4" s="6" t="s">
        <v>7</v>
      </c>
      <c r="D4" s="7" t="s">
        <v>10</v>
      </c>
      <c r="E4" s="6" t="s">
        <v>11</v>
      </c>
      <c r="F4" s="5" t="s">
        <v>15</v>
      </c>
    </row>
    <row r="5" spans="2:7" ht="21" customHeight="1" x14ac:dyDescent="0.2">
      <c r="B5" s="1" t="s">
        <v>1</v>
      </c>
      <c r="C5" s="2" t="s">
        <v>8</v>
      </c>
      <c r="D5" s="3">
        <v>5710</v>
      </c>
      <c r="E5" s="2" t="s">
        <v>12</v>
      </c>
      <c r="F5" s="1" t="s">
        <v>16</v>
      </c>
    </row>
    <row r="6" spans="2:7" ht="21" customHeight="1" x14ac:dyDescent="0.2">
      <c r="B6" s="1" t="s">
        <v>2</v>
      </c>
      <c r="C6" s="2" t="s">
        <v>8</v>
      </c>
      <c r="D6" s="3">
        <v>4525</v>
      </c>
      <c r="E6" s="2" t="s">
        <v>12</v>
      </c>
      <c r="F6" s="1" t="s">
        <v>17</v>
      </c>
    </row>
    <row r="7" spans="2:7" ht="21" customHeight="1" x14ac:dyDescent="0.2">
      <c r="B7" s="1" t="s">
        <v>3</v>
      </c>
      <c r="C7" s="2" t="s">
        <v>8</v>
      </c>
      <c r="D7" s="3">
        <v>438</v>
      </c>
      <c r="E7" s="2" t="s">
        <v>13</v>
      </c>
      <c r="F7" s="1" t="s">
        <v>18</v>
      </c>
    </row>
    <row r="8" spans="2:7" ht="21" customHeight="1" x14ac:dyDescent="0.2">
      <c r="B8" s="1" t="s">
        <v>4</v>
      </c>
      <c r="C8" s="2" t="s">
        <v>9</v>
      </c>
      <c r="D8" s="3">
        <v>550</v>
      </c>
      <c r="E8" s="2" t="s">
        <v>14</v>
      </c>
      <c r="F8" s="1" t="s">
        <v>19</v>
      </c>
    </row>
    <row r="9" spans="2:7" ht="21" customHeight="1" x14ac:dyDescent="0.2">
      <c r="B9" s="1" t="s">
        <v>5</v>
      </c>
      <c r="C9" s="2" t="s">
        <v>8</v>
      </c>
      <c r="D9" s="3">
        <v>520</v>
      </c>
      <c r="E9" s="2" t="s">
        <v>13</v>
      </c>
      <c r="F9" s="1" t="s">
        <v>20</v>
      </c>
    </row>
    <row r="10" spans="2:7" ht="21" customHeight="1" x14ac:dyDescent="0.2">
      <c r="B10" s="9" t="s">
        <v>6</v>
      </c>
      <c r="C10" s="10" t="s">
        <v>8</v>
      </c>
      <c r="D10" s="15">
        <v>290</v>
      </c>
      <c r="E10" s="10" t="s">
        <v>13</v>
      </c>
      <c r="F10" s="9" t="s">
        <v>21</v>
      </c>
    </row>
  </sheetData>
  <dataValidations count="7">
    <dataValidation type="list" allowBlank="1" showInputMessage="1" showErrorMessage="1" sqref="C5:C10" xr:uid="{00000000-0002-0000-0000-000000000000}">
      <formula1>"En cours, Terminé, Hiatus"</formula1>
    </dataValidation>
    <dataValidation allowBlank="1" showInputMessage="1" showErrorMessage="1" promptTitle="Outil de suivi d’envois d’écrits" prompt="_x000a_Utilisez cet onglet pour enregistrer les détails de vos récits. _x000a__x000a_Entrer vos marchés disponibles dans l’onglet Publications. _x000a__x000a_Utilisez l’onglet Envois pour effectuer le suivi de vos envois d’écrits." sqref="A1" xr:uid="{00000000-0002-0000-0000-000002000000}"/>
    <dataValidation allowBlank="1" showInputMessage="1" showErrorMessage="1" prompt="Entrez le titre du récit dans cette colonne." sqref="B4" xr:uid="{00000000-0002-0000-0000-000003000000}"/>
    <dataValidation allowBlank="1" showInputMessage="1" showErrorMessage="1" prompt="Sélectionnez le statut d’un récit dans les options de la liste déroulante." sqref="C4" xr:uid="{00000000-0002-0000-0000-000004000000}"/>
    <dataValidation allowBlank="1" showInputMessage="1" showErrorMessage="1" prompt="Entrez le nombre de mots du récit dans cette colonne." sqref="D4" xr:uid="{00000000-0002-0000-0000-000005000000}"/>
    <dataValidation allowBlank="1" showInputMessage="1" showErrorMessage="1" prompt="Entrez le type de récit dans cette colonne." sqref="E4" xr:uid="{00000000-0002-0000-0000-000006000000}"/>
    <dataValidation allowBlank="1" showInputMessage="1" showErrorMessage="1" prompt="Entrez un bref résumé du récit dans cette colonne." sqref="F4" xr:uid="{00000000-0002-0000-0000-000007000000}"/>
  </dataValidations>
  <printOptions horizontalCentered="1"/>
  <pageMargins left="0.3" right="0.3" top="0.5" bottom="0.5" header="0.3" footer="0.3"/>
  <pageSetup paperSize="9" scale="85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1"/>
  <sheetViews>
    <sheetView showGridLines="0" zoomScaleNormal="100" workbookViewId="0"/>
  </sheetViews>
  <sheetFormatPr defaultColWidth="9" defaultRowHeight="21" customHeight="1" x14ac:dyDescent="0.2"/>
  <cols>
    <col min="1" max="1" width="1.5" style="10" customWidth="1"/>
    <col min="2" max="2" width="21.5" style="8" customWidth="1"/>
    <col min="3" max="3" width="29" style="9" customWidth="1"/>
    <col min="4" max="4" width="30.75" style="9" customWidth="1"/>
    <col min="5" max="5" width="21.5" style="10" customWidth="1"/>
    <col min="6" max="6" width="21.5" style="8" customWidth="1"/>
    <col min="7" max="7" width="21.5" style="16" customWidth="1"/>
    <col min="8" max="9" width="1.625" style="10" customWidth="1"/>
    <col min="10" max="12" width="1.5" style="10" customWidth="1"/>
    <col min="13" max="16384" width="9" style="10"/>
  </cols>
  <sheetData>
    <row r="1" spans="2:8" ht="9" customHeight="1" x14ac:dyDescent="0.2">
      <c r="H1" s="11" t="s">
        <v>22</v>
      </c>
    </row>
    <row r="2" spans="2:8" ht="123" customHeight="1" x14ac:dyDescent="0.2">
      <c r="B2" s="13"/>
    </row>
    <row r="3" spans="2:8" ht="28.5" customHeight="1" x14ac:dyDescent="0.2"/>
    <row r="4" spans="2:8" ht="39.950000000000003" customHeight="1" x14ac:dyDescent="0.2">
      <c r="B4" s="14" t="s">
        <v>23</v>
      </c>
      <c r="C4" s="6" t="s">
        <v>24</v>
      </c>
      <c r="D4" s="6" t="s">
        <v>25</v>
      </c>
      <c r="E4" s="6" t="s">
        <v>7</v>
      </c>
      <c r="F4" s="14" t="s">
        <v>31</v>
      </c>
      <c r="G4" s="17" t="s">
        <v>32</v>
      </c>
    </row>
    <row r="5" spans="2:8" ht="21" customHeight="1" x14ac:dyDescent="0.2">
      <c r="B5" s="8">
        <f ca="1">TODAY()-21</f>
        <v>44775</v>
      </c>
      <c r="C5" s="9" t="s">
        <v>1</v>
      </c>
      <c r="D5" s="9" t="s">
        <v>26</v>
      </c>
      <c r="E5" s="10" t="s">
        <v>29</v>
      </c>
      <c r="G5" s="18"/>
    </row>
    <row r="6" spans="2:8" ht="21" customHeight="1" x14ac:dyDescent="0.2">
      <c r="B6" s="8">
        <f ca="1">TODAY()-9</f>
        <v>44787</v>
      </c>
      <c r="C6" s="9" t="s">
        <v>2</v>
      </c>
      <c r="D6" s="9" t="s">
        <v>26</v>
      </c>
      <c r="E6" s="10" t="s">
        <v>30</v>
      </c>
      <c r="F6" s="8">
        <f ca="1">TODAY()-4</f>
        <v>44792</v>
      </c>
      <c r="G6" s="18">
        <v>300</v>
      </c>
    </row>
    <row r="7" spans="2:8" ht="21" customHeight="1" x14ac:dyDescent="0.2">
      <c r="B7" s="8">
        <f ca="1">TODAY()-9</f>
        <v>44787</v>
      </c>
      <c r="C7" s="9" t="s">
        <v>2</v>
      </c>
      <c r="D7" s="9" t="s">
        <v>27</v>
      </c>
      <c r="E7" s="10" t="s">
        <v>30</v>
      </c>
      <c r="F7" s="8">
        <f ca="1">TODAY()-2</f>
        <v>44794</v>
      </c>
      <c r="G7" s="18">
        <v>350</v>
      </c>
    </row>
    <row r="8" spans="2:8" ht="21" customHeight="1" x14ac:dyDescent="0.2">
      <c r="B8" s="8">
        <f ca="1">TODAY()-7</f>
        <v>44789</v>
      </c>
      <c r="C8" s="9" t="s">
        <v>3</v>
      </c>
      <c r="D8" s="9" t="s">
        <v>28</v>
      </c>
      <c r="E8" s="10" t="s">
        <v>43</v>
      </c>
      <c r="G8" s="18"/>
    </row>
    <row r="9" spans="2:8" ht="21" customHeight="1" x14ac:dyDescent="0.2">
      <c r="B9" s="8">
        <f ca="1">TODAY()-6</f>
        <v>44790</v>
      </c>
      <c r="C9" s="9" t="s">
        <v>5</v>
      </c>
      <c r="D9" s="9" t="s">
        <v>27</v>
      </c>
      <c r="E9" s="10" t="s">
        <v>30</v>
      </c>
      <c r="F9" s="8">
        <f ca="1">TODAY()-4</f>
        <v>44792</v>
      </c>
      <c r="G9" s="18">
        <v>150</v>
      </c>
    </row>
    <row r="10" spans="2:8" ht="21" customHeight="1" x14ac:dyDescent="0.2">
      <c r="B10" s="8">
        <f ca="1">TODAY()-6</f>
        <v>44790</v>
      </c>
      <c r="C10" s="9" t="s">
        <v>6</v>
      </c>
      <c r="D10" s="9" t="s">
        <v>28</v>
      </c>
      <c r="E10" s="10" t="s">
        <v>30</v>
      </c>
      <c r="F10" s="8">
        <f ca="1">TODAY()-3</f>
        <v>44793</v>
      </c>
      <c r="G10" s="18">
        <v>100</v>
      </c>
    </row>
    <row r="11" spans="2:8" ht="21" customHeight="1" x14ac:dyDescent="0.2">
      <c r="B11" s="8">
        <f ca="1">TODAY()-6</f>
        <v>44790</v>
      </c>
      <c r="C11" s="9" t="s">
        <v>6</v>
      </c>
      <c r="D11" s="9" t="s">
        <v>27</v>
      </c>
      <c r="E11" s="10" t="s">
        <v>43</v>
      </c>
      <c r="G11" s="18"/>
    </row>
  </sheetData>
  <conditionalFormatting sqref="E5:E11">
    <cfRule type="cellIs" dxfId="29" priority="1" operator="equal">
      <formula>"Accepté"</formula>
    </cfRule>
  </conditionalFormatting>
  <dataValidations count="10">
    <dataValidation type="list" allowBlank="1" showInputMessage="1" showErrorMessage="1" sqref="D5:D11" xr:uid="{00000000-0002-0000-0100-000000000000}">
      <formula1>Liste_Publications</formula1>
    </dataValidation>
    <dataValidation type="list" allowBlank="1" showInputMessage="1" showErrorMessage="1" sqref="C5:C11" xr:uid="{00000000-0002-0000-0100-000001000000}">
      <formula1>Liste_Récits</formula1>
    </dataValidation>
    <dataValidation type="list" allowBlank="1" showInputMessage="1" showErrorMessage="1" sqref="E5:E11" xr:uid="{00000000-0002-0000-0100-000002000000}">
      <formula1>"Soumis, Accepté, Refusé, Hiatus, Retiré"</formula1>
    </dataValidation>
    <dataValidation allowBlank="1" showInputMessage="1" showErrorMessage="1" prompt="Entrez vos envois d’écrits dans le tableau ci-dessous._x000a__x000a_La colonne C est un champ déroulant de l’onglet Récits. La colonne D est un champ déroulant de l’onglet Publications." sqref="A1" xr:uid="{00000000-0002-0000-0100-000003000000}"/>
    <dataValidation allowBlank="1" showInputMessage="1" showErrorMessage="1" prompt="Entrez la date d’envoi du récit dans cette cellule." sqref="B4" xr:uid="{00000000-0002-0000-0100-000004000000}"/>
    <dataValidation allowBlank="1" showInputMessage="1" showErrorMessage="1" prompt="Sélectionnez le titre du récit dans la liste déroulante._x000a__x000a_Les options de liste déroulante sont automatiquement lues à partir de l’onglet Récits." sqref="C4" xr:uid="{00000000-0002-0000-0100-000005000000}"/>
    <dataValidation allowBlank="1" showInputMessage="1" showErrorMessage="1" prompt="Sélectionnez le nom de la publication dans la liste déroulante._x000a__x000a_Les options de liste déroulante sont automatiquement lues à partir de l’onglet Publications." sqref="D4" xr:uid="{00000000-0002-0000-0100-000006000000}"/>
    <dataValidation allowBlank="1" showInputMessage="1" showErrorMessage="1" prompt="Sélectionnez le statut des éléments soumis dans les options de la liste déroulante." sqref="E4" xr:uid="{00000000-0002-0000-0100-000007000000}"/>
    <dataValidation allowBlank="1" showInputMessage="1" showErrorMessage="1" prompt="Entrez la date de publication du récit dans cette colonne." sqref="F4" xr:uid="{00000000-0002-0000-0100-000008000000}"/>
    <dataValidation allowBlank="1" showInputMessage="1" showErrorMessage="1" prompt="Entrez le paiement reçu pour le récit dans cette colonne." sqref="G4" xr:uid="{00000000-0002-0000-0100-000009000000}"/>
  </dataValidations>
  <printOptions horizontalCentered="1"/>
  <pageMargins left="0.3" right="0.3" top="0.5" bottom="0.5" header="0.3" footer="0.3"/>
  <pageSetup paperSize="9" scale="85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7"/>
  <sheetViews>
    <sheetView showGridLines="0" zoomScaleNormal="100" workbookViewId="0"/>
  </sheetViews>
  <sheetFormatPr defaultColWidth="9" defaultRowHeight="21" customHeight="1" x14ac:dyDescent="0.2"/>
  <cols>
    <col min="1" max="1" width="1.5" style="2" customWidth="1"/>
    <col min="2" max="2" width="27" style="1" customWidth="1"/>
    <col min="3" max="3" width="21" style="2" customWidth="1"/>
    <col min="4" max="4" width="34.25" style="1" customWidth="1"/>
    <col min="5" max="5" width="21.5" style="2" customWidth="1"/>
    <col min="6" max="6" width="21" style="2" customWidth="1"/>
    <col min="7" max="7" width="21" style="19" customWidth="1"/>
    <col min="8" max="9" width="1.625" style="2" customWidth="1"/>
    <col min="10" max="12" width="1.5" style="2" customWidth="1"/>
    <col min="13" max="16384" width="9" style="2"/>
  </cols>
  <sheetData>
    <row r="1" spans="2:8" ht="9" customHeight="1" x14ac:dyDescent="0.2">
      <c r="H1" s="4" t="s">
        <v>22</v>
      </c>
    </row>
    <row r="2" spans="2:8" ht="123" customHeight="1" x14ac:dyDescent="0.2">
      <c r="B2" s="12"/>
    </row>
    <row r="3" spans="2:8" ht="28.5" customHeight="1" x14ac:dyDescent="0.2"/>
    <row r="4" spans="2:8" ht="39.950000000000003" customHeight="1" x14ac:dyDescent="0.2">
      <c r="B4" s="5" t="s">
        <v>33</v>
      </c>
      <c r="C4" s="6" t="s">
        <v>34</v>
      </c>
      <c r="D4" s="5" t="s">
        <v>36</v>
      </c>
      <c r="E4" s="6" t="s">
        <v>40</v>
      </c>
      <c r="F4" s="6" t="s">
        <v>41</v>
      </c>
      <c r="G4" s="17" t="s">
        <v>42</v>
      </c>
    </row>
    <row r="5" spans="2:8" ht="21" customHeight="1" x14ac:dyDescent="0.2">
      <c r="B5" s="1" t="s">
        <v>27</v>
      </c>
      <c r="C5" s="2" t="s">
        <v>44</v>
      </c>
      <c r="D5" s="1" t="s">
        <v>37</v>
      </c>
      <c r="E5" s="2">
        <f>COUNTIF(Tableau_Envois[Nom de la publication],Tableau_Publications[[#This Row],[Nom]])</f>
        <v>3</v>
      </c>
      <c r="F5" s="2">
        <f>COUNTIFS(Tableau_Envois[Nom de la publication],Tableau_Publications[[#This Row],[Nom]],Tableau_Envois[Statut],"Accepté")</f>
        <v>2</v>
      </c>
      <c r="G5" s="19">
        <f>SUMIF(Tableau_Envois[Nom de la publication],Tableau_Publications[[#This Row],[Nom]],Tableau_Envois[Paiement 
Reçu])</f>
        <v>500</v>
      </c>
    </row>
    <row r="6" spans="2:8" ht="21" customHeight="1" x14ac:dyDescent="0.2">
      <c r="B6" s="1" t="s">
        <v>26</v>
      </c>
      <c r="C6" s="2" t="s">
        <v>35</v>
      </c>
      <c r="D6" s="1" t="s">
        <v>38</v>
      </c>
      <c r="E6" s="2">
        <f>COUNTIF(Tableau_Envois[Nom de la publication],Tableau_Publications[[#This Row],[Nom]])</f>
        <v>2</v>
      </c>
      <c r="F6" s="2">
        <f>COUNTIFS(Tableau_Envois[Nom de la publication],Tableau_Publications[[#This Row],[Nom]],Tableau_Envois[Statut],"Accepté")</f>
        <v>1</v>
      </c>
      <c r="G6" s="19">
        <f>SUMIF(Tableau_Envois[Nom de la publication],Tableau_Publications[[#This Row],[Nom]],Tableau_Envois[Paiement 
Reçu])</f>
        <v>300</v>
      </c>
    </row>
    <row r="7" spans="2:8" ht="21" customHeight="1" x14ac:dyDescent="0.2">
      <c r="B7" s="1" t="s">
        <v>28</v>
      </c>
      <c r="C7" s="2" t="s">
        <v>35</v>
      </c>
      <c r="D7" s="1" t="s">
        <v>39</v>
      </c>
      <c r="E7" s="2">
        <f>COUNTIF(Tableau_Envois[Nom de la publication],Tableau_Publications[[#This Row],[Nom]])</f>
        <v>2</v>
      </c>
      <c r="F7" s="2">
        <f>COUNTIFS(Tableau_Envois[Nom de la publication],Tableau_Publications[[#This Row],[Nom]],Tableau_Envois[Statut],"Accepté")</f>
        <v>1</v>
      </c>
      <c r="G7" s="19">
        <f>SUMIF(Tableau_Envois[Nom de la publication],Tableau_Publications[[#This Row],[Nom]],Tableau_Envois[Paiement 
Reçu])</f>
        <v>100</v>
      </c>
    </row>
  </sheetData>
  <conditionalFormatting sqref="G5:G7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{B898CD5E-696C-4CE9-9D43-6671197BD61A}</x14:id>
        </ext>
      </extLst>
    </cfRule>
  </conditionalFormatting>
  <dataValidations count="8">
    <dataValidation allowBlank="1" showInputMessage="1" showErrorMessage="1" prompt="Entrez les détails des publications cibles dans le tableau ci-dessous._x000a__x000a_Les colonnes E, F et G sont calculées automatiquement à partir de l’onglet Envois." sqref="A1" xr:uid="{00000000-0002-0000-0200-000000000000}"/>
    <dataValidation allowBlank="1" showInputMessage="1" showErrorMessage="1" prompt="Entrez le nom de la publication dans cette colonne." sqref="B4" xr:uid="{00000000-0002-0000-0200-000001000000}"/>
    <dataValidation allowBlank="1" showInputMessage="1" showErrorMessage="1" prompt="Sélectionnez le type de publication dans les options de la liste déroulante." sqref="C4" xr:uid="{00000000-0002-0000-0200-000002000000}"/>
    <dataValidation allowBlank="1" showInputMessage="1" showErrorMessage="1" prompt="Entrez des notes de date d’échéance pour la publication." sqref="D4" xr:uid="{00000000-0002-0000-0200-000003000000}"/>
    <dataValidation allowBlank="1" showInputMessage="1" showErrorMessage="1" prompt="Cette colonne calcule automatiquement le total des envois pour chaque publication." sqref="E4" xr:uid="{00000000-0002-0000-0200-000004000000}"/>
    <dataValidation allowBlank="1" showInputMessage="1" showErrorMessage="1" prompt="Cette colonne calcule automatiquement le total des envois acceptés pour chaque publication." sqref="F4" xr:uid="{00000000-0002-0000-0200-000005000000}"/>
    <dataValidation allowBlank="1" showInputMessage="1" showErrorMessage="1" prompt="Cette colonne calcule automatiquement le total des gains pour chaque publication. Le formatage des barres de données est également configuré." sqref="G4" xr:uid="{00000000-0002-0000-0200-000006000000}"/>
    <dataValidation type="list" allowBlank="1" showInputMessage="1" showErrorMessage="1" sqref="C5:C7" xr:uid="{00000000-0002-0000-0200-000007000000}">
      <formula1>"SFWA, Semi-pro, Fermé, Autres"</formula1>
    </dataValidation>
  </dataValidations>
  <printOptions horizontalCentered="1"/>
  <pageMargins left="0.3" right="0.3" top="0.5" bottom="0.5" header="0.3" footer="0.3"/>
  <pageSetup paperSize="9" scale="85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98CD5E-696C-4CE9-9D43-6671197BD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G5:G7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93C426A1-BCB4-4B07-829F-55836BBF05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62FEC0F6-3283-4968-AE61-084D72C39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EF36EACE-2D6A-4F6F-BFCE-B6787617ED3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TM00654421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ap:HeadingPairs>
  <ap:TitlesOfParts>
    <vt:vector baseType="lpstr" size="5">
      <vt:lpstr>Articles</vt:lpstr>
      <vt:lpstr>Envois</vt:lpstr>
      <vt:lpstr>Publications</vt:lpstr>
      <vt:lpstr>Liste_Publications</vt:lpstr>
      <vt:lpstr>Liste_Récits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2022-06-14T04:26:47Z</dcterms:created>
  <dcterms:modified xsi:type="dcterms:W3CDTF">2022-08-23T08:06:53Z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