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2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ärjestelmänvalvoja\Desktop\fi-FI\"/>
    </mc:Choice>
  </mc:AlternateContent>
  <bookViews>
    <workbookView xWindow="0" yWindow="0" windowWidth="20490" windowHeight="7755"/>
  </bookViews>
  <sheets>
    <sheet name="Panot" sheetId="1" r:id="rId1"/>
    <sheet name="Nostot" sheetId="2" r:id="rId2"/>
  </sheets>
  <definedNames>
    <definedName name="ColumnTitle1">Panot[[#Headers],[pano nro]]</definedName>
    <definedName name="ColumnTitle2">Laskut[[#Headers],[tyyppi]]</definedName>
    <definedName name="ColumnTitleRegion1..F2.1">Panot!$D$1</definedName>
    <definedName name="ColumnTitleRegion2..F4.1">Panot!$D$3</definedName>
    <definedName name="Deposit_total">Panot[[#Totals],[summa]]</definedName>
    <definedName name="EndingBalance">Panot!$E$2</definedName>
    <definedName name="Kuukausi">Panot!$D$2</definedName>
    <definedName name="Slicer_description">#N/A</definedName>
    <definedName name="Slicer_for1">#N/A</definedName>
    <definedName name="_xlnm.Print_Titles" localSheetId="0">Panot!$6:$6</definedName>
    <definedName name="Withdrawls_total">Laskut[[#Totals],[summa]]</definedName>
    <definedName name="Vuosi">Panot!$D$4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</extLst>
</workbook>
</file>

<file path=xl/calcChain.xml><?xml version="1.0" encoding="utf-8"?>
<calcChain xmlns="http://schemas.openxmlformats.org/spreadsheetml/2006/main">
  <c r="D2" i="1" l="1"/>
  <c r="C3" i="2" l="1"/>
  <c r="C4" i="2"/>
  <c r="C5" i="2"/>
  <c r="C6" i="2"/>
  <c r="C7" i="2"/>
  <c r="C7" i="1"/>
  <c r="C8" i="1"/>
  <c r="C9" i="1"/>
  <c r="C10" i="1"/>
  <c r="D4" i="1" l="1"/>
  <c r="D8" i="2"/>
  <c r="F4" i="1" s="1"/>
  <c r="B7" i="1" l="1"/>
  <c r="B8" i="1"/>
  <c r="B9" i="1"/>
  <c r="B10" i="1"/>
  <c r="D11" i="1" l="1"/>
  <c r="F2" i="1" l="1"/>
  <c r="E4" i="1"/>
</calcChain>
</file>

<file path=xl/sharedStrings.xml><?xml version="1.0" encoding="utf-8"?>
<sst xmlns="http://schemas.openxmlformats.org/spreadsheetml/2006/main" count="44" uniqueCount="32">
  <si>
    <t>kuukausittain
pankki
tiliote</t>
  </si>
  <si>
    <t>panot</t>
  </si>
  <si>
    <t>pano nro</t>
  </si>
  <si>
    <t>YHTEENSÄ</t>
  </si>
  <si>
    <t>päivämäärä</t>
  </si>
  <si>
    <t>KUUKAUSI</t>
  </si>
  <si>
    <t>VUOSI</t>
  </si>
  <si>
    <t>summa</t>
  </si>
  <si>
    <t>AIKAISEMPI SALDO</t>
  </si>
  <si>
    <t>LOPPUSALDO</t>
  </si>
  <si>
    <t>kuvaus</t>
  </si>
  <si>
    <t>työ 1, lasku 1</t>
  </si>
  <si>
    <t>työ 2, lasku 1</t>
  </si>
  <si>
    <t>työ 1, lasku 2</t>
  </si>
  <si>
    <t>työ 2, lasku 2</t>
  </si>
  <si>
    <t>PANOT YHTEENSÄ</t>
  </si>
  <si>
    <t>NOSTOT YHTEENSÄ</t>
  </si>
  <si>
    <t>täsmäytetty</t>
  </si>
  <si>
    <t>kyllä</t>
  </si>
  <si>
    <t>nostot</t>
  </si>
  <si>
    <t>tyyppi</t>
  </si>
  <si>
    <t>lasku 1001</t>
  </si>
  <si>
    <t>lasku 1002</t>
  </si>
  <si>
    <t>lasku 1003</t>
  </si>
  <si>
    <t>tiliveloitus</t>
  </si>
  <si>
    <t>ATM</t>
  </si>
  <si>
    <t>käyttötarkoitus</t>
  </si>
  <si>
    <t>sähkö</t>
  </si>
  <si>
    <t>vesi/viemäröinti/jätteet</t>
  </si>
  <si>
    <t>asuntolaina</t>
  </si>
  <si>
    <t>ruokatarvikkeet</t>
  </si>
  <si>
    <t>käteinen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</si>
</sst>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.00\ &quot;€&quot;"/>
    <numFmt numFmtId="167" formatCode="0_ ;\-0\ "/>
  </numFmts>
  <fonts count="8" x14ac:knownFonts="1">
    <font>
      <sz val="11"/>
      <color theme="1"/>
      <name val="Trebuchet MS"/>
      <family val="2"/>
      <scheme val="minor"/>
    </font>
    <font>
      <sz val="18"/>
      <color theme="5"/>
      <name val="Euphemia"/>
      <family val="2"/>
      <scheme val="major"/>
    </font>
    <font>
      <sz val="25"/>
      <color theme="1" tint="0.34998626667073579"/>
      <name val="Euphemia"/>
      <family val="2"/>
      <scheme val="major"/>
    </font>
    <font>
      <sz val="10"/>
      <color theme="1"/>
      <name val="Trebuchet MS"/>
      <family val="2"/>
      <scheme val="minor"/>
    </font>
    <font>
      <sz val="11"/>
      <color theme="1" tint="0.34998626667073579"/>
      <name val="Euphemia"/>
      <family val="2"/>
      <scheme val="major"/>
    </font>
    <font>
      <sz val="11"/>
      <color theme="1"/>
      <name val="Trebuchet MS"/>
      <family val="2"/>
      <scheme val="minor"/>
    </font>
    <font>
      <sz val="18"/>
      <color theme="4" tint="-0.24994659260841701"/>
      <name val="Euphemia"/>
      <family val="2"/>
      <scheme val="major"/>
    </font>
    <font>
      <b/>
      <sz val="15"/>
      <color theme="1" tint="0.34998626667073579"/>
      <name val="Trebuchet MS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medium">
        <color theme="6"/>
      </bottom>
      <diagonal/>
    </border>
    <border>
      <left style="thick">
        <color theme="0"/>
      </left>
      <right style="thick">
        <color theme="0"/>
      </right>
      <top/>
      <bottom style="medium">
        <color theme="4"/>
      </bottom>
      <diagonal/>
    </border>
    <border>
      <left style="thick">
        <color theme="0"/>
      </left>
      <right style="thick">
        <color theme="0"/>
      </right>
      <top/>
      <bottom style="medium">
        <color theme="5"/>
      </bottom>
      <diagonal/>
    </border>
  </borders>
  <cellStyleXfs count="12">
    <xf numFmtId="0" fontId="0" fillId="0" borderId="0">
      <alignment horizontal="left" vertical="center" wrapText="1" indent="1"/>
    </xf>
    <xf numFmtId="0" fontId="6" fillId="0" borderId="0"/>
    <xf numFmtId="0" fontId="4" fillId="0" borderId="1" applyNumberFormat="0" applyFill="0" applyProtection="0"/>
    <xf numFmtId="0" fontId="1" fillId="0" borderId="0"/>
    <xf numFmtId="0" fontId="2" fillId="0" borderId="0" applyNumberFormat="0" applyFill="0" applyBorder="0" applyAlignment="0" applyProtection="0"/>
    <xf numFmtId="166" fontId="5" fillId="0" borderId="0" applyFont="0" applyFill="0" applyBorder="0" applyProtection="0">
      <alignment horizontal="left" vertical="top"/>
    </xf>
    <xf numFmtId="166" fontId="3" fillId="0" borderId="0" applyFont="0" applyFill="0" applyBorder="0" applyProtection="0">
      <alignment horizontal="left" vertical="center" indent="1"/>
    </xf>
    <xf numFmtId="0" fontId="4" fillId="0" borderId="2" applyNumberFormat="0" applyFill="0" applyProtection="0"/>
    <xf numFmtId="0" fontId="4" fillId="0" borderId="3"/>
    <xf numFmtId="0" fontId="7" fillId="0" borderId="0">
      <alignment horizontal="left" vertical="top"/>
    </xf>
    <xf numFmtId="14" fontId="5" fillId="0" borderId="0" applyFont="0" applyFill="0" applyBorder="0">
      <alignment horizontal="left" vertical="center" wrapText="1" indent="1"/>
    </xf>
    <xf numFmtId="167" fontId="5" fillId="0" borderId="0" applyFont="0" applyFill="0" applyBorder="0" applyProtection="0">
      <alignment horizontal="left" vertical="center" indent="1"/>
    </xf>
  </cellStyleXfs>
  <cellXfs count="18">
    <xf numFmtId="0" fontId="0" fillId="0" borderId="0" xfId="0">
      <alignment horizontal="left" vertical="center" wrapText="1" indent="1"/>
    </xf>
    <xf numFmtId="0" fontId="4" fillId="0" borderId="1" xfId="2" applyBorder="1"/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6" fillId="0" borderId="0" xfId="1"/>
    <xf numFmtId="0" fontId="4" fillId="0" borderId="1" xfId="2"/>
    <xf numFmtId="0" fontId="1" fillId="0" borderId="0" xfId="3"/>
    <xf numFmtId="0" fontId="4" fillId="0" borderId="2" xfId="7"/>
    <xf numFmtId="0" fontId="4" fillId="0" borderId="3" xfId="8"/>
    <xf numFmtId="14" fontId="0" fillId="0" borderId="0" xfId="10" applyFont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166" fontId="0" fillId="0" borderId="0" xfId="6" applyFont="1">
      <alignment horizontal="left" vertical="center" indent="1"/>
    </xf>
    <xf numFmtId="167" fontId="0" fillId="0" borderId="0" xfId="11" applyFont="1">
      <alignment horizontal="left" vertical="center" indent="1"/>
    </xf>
    <xf numFmtId="0" fontId="7" fillId="0" borderId="0" xfId="9">
      <alignment horizontal="left" vertical="top"/>
    </xf>
    <xf numFmtId="166" fontId="7" fillId="0" borderId="0" xfId="5" applyFont="1">
      <alignment horizontal="left" vertical="top"/>
    </xf>
    <xf numFmtId="0" fontId="2" fillId="0" borderId="0" xfId="4" applyBorder="1" applyAlignment="1">
      <alignment horizontal="left" vertical="center" wrapText="1"/>
    </xf>
    <xf numFmtId="166" fontId="0" fillId="0" borderId="0" xfId="0" applyNumberFormat="1" applyFont="1" applyFill="1" applyBorder="1" applyAlignment="1">
      <alignment horizontal="left" vertical="center" indent="1"/>
    </xf>
  </cellXfs>
  <cellStyles count="12">
    <cellStyle name="Kuukausi ja vuosi" xfId="9"/>
    <cellStyle name="Normaali" xfId="0" builtinId="0" customBuiltin="1"/>
    <cellStyle name="Nostot yhteensä" xfId="8"/>
    <cellStyle name="Otsikko" xfId="4" builtinId="15" customBuiltin="1"/>
    <cellStyle name="Otsikko 1" xfId="1" builtinId="16" customBuiltin="1"/>
    <cellStyle name="Otsikko 2" xfId="3" builtinId="17" customBuiltin="1"/>
    <cellStyle name="Otsikko 3" xfId="2" builtinId="18" customBuiltin="1"/>
    <cellStyle name="Otsikko 4" xfId="7" builtinId="19" customBuiltin="1"/>
    <cellStyle name="Pilkku" xfId="11" builtinId="3" customBuiltin="1"/>
    <cellStyle name="Päivämäärä" xfId="10"/>
    <cellStyle name="Valuutta" xfId="5" builtinId="4" customBuiltin="1"/>
    <cellStyle name="Valuutta [0]" xfId="6" builtinId="7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5" tint="-0.24994659260841701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89013336588644"/>
          <bgColor theme="5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n">
          <color theme="0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  <border diagonalUp="0" diagonalDown="0">
        <left/>
        <right/>
        <top/>
        <bottom style="thin">
          <color theme="0"/>
        </bottom>
        <vertical/>
        <horizontal/>
      </border>
    </dxf>
    <dxf>
      <font>
        <b/>
        <i val="0"/>
        <color theme="0"/>
      </font>
      <fill>
        <patternFill patternType="solid">
          <fgColor theme="4" tint="0.79992065187536243"/>
          <bgColor theme="4" tint="-0.2499465926084170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5" defaultTableStyle="TableStyleMedium2" defaultPivotStyle="PivotStyleMedium2">
    <tableStyle name="Kuukausittainen pankkitietojen täsmäytys" pivot="0" table="0" count="10">
      <tableStyleElement type="wholeTable" dxfId="16"/>
      <tableStyleElement type="headerRow" dxfId="15"/>
    </tableStyle>
    <tableStyle name="Kuukausittainen pankkitietojen täsmäytys – panot" pivot="0" count="3">
      <tableStyleElement type="wholeTable" dxfId="14"/>
      <tableStyleElement type="headerRow" dxfId="13"/>
      <tableStyleElement type="totalRow" dxfId="12"/>
    </tableStyle>
    <tableStyle name="Kuukausittainen pankkitietojen täsmäytys – nostot" pivot="0" count="3">
      <tableStyleElement type="wholeTable" dxfId="11"/>
      <tableStyleElement type="headerRow" dxfId="10"/>
      <tableStyleElement type="totalRow" dxfId="9"/>
    </tableStyle>
    <tableStyle name="Kuukausittainen pankkitietojen täsmäytys_2" pivot="0" table="0" count="10">
      <tableStyleElement type="wholeTable" dxfId="8"/>
      <tableStyleElement type="headerRow" dxfId="7"/>
    </tableStyle>
    <tableStyle name="Kuukausittainen pankkitietojen täsmäytys_2 2" pivot="0" table="0" count="10">
      <tableStyleElement type="wholeTable" dxfId="6"/>
      <tableStyleElement type="headerRow" dxfId="5"/>
    </tableStyle>
  </tableStyles>
  <extLst>
    <ext xmlns:x14="http://schemas.microsoft.com/office/spreadsheetml/2009/9/main" uri="{46F421CA-312F-682f-3DD2-61675219B42D}">
      <x14:dxfs count="24"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4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4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-0.24994659260841701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theme="4" tint="-0.24994659260841701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Kuukausittainen pankkitietojen täsmäytys">
        <x14:slicerStyle name="Kuukausittainen pankkitietojen täsmäyty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Kuukausittainen pankkitietojen täsmäytys_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Kuukausittainen pankkitietojen täsmäytys_2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6</xdr:row>
      <xdr:rowOff>19051</xdr:rowOff>
    </xdr:from>
    <xdr:to>
      <xdr:col>7</xdr:col>
      <xdr:colOff>1895475</xdr:colOff>
      <xdr:row>9</xdr:row>
      <xdr:rowOff>323850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kuvaus" descr="Panojen osittaja, joka mahdollistaa panojen suodattamisen niiden kuvauksen mukaan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vau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0" y="2686051"/>
              <a:ext cx="1828800" cy="144779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fi" sz="1100"/>
                <a:t>Tämä muoto edustaa taulukon osittajaa. Taulukon osittajia tuetaan Excelissä ja uudemmissa.
Jos muotoa on muokattu Excelin aiemmassa versiossa tai jos työkirja on tallennettu Excel 2007 -muotoon tai sitä aiempaan, osittajaa ei voi käyttää.</a:t>
              </a:r>
            </a:p>
          </xdr:txBody>
        </xdr:sp>
      </mc:Fallback>
    </mc:AlternateContent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</xdr:row>
      <xdr:rowOff>19050</xdr:rowOff>
    </xdr:from>
    <xdr:to>
      <xdr:col>7</xdr:col>
      <xdr:colOff>1895475</xdr:colOff>
      <xdr:row>5</xdr:row>
      <xdr:rowOff>320802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käyttötarkoitus 1" descr="Nostojen osittaja, joka mahdollistaa nostojen suodattamisen niiden käyttötarkoituksen mukaan">
              <a:extLst>
                <a:ext uri="{FF2B5EF4-FFF2-40B4-BE49-F238E27FC236}">
                  <a16:creationId xmlns:a16="http://schemas.microsoft.com/office/drawing/2014/main" id="{3F01FCF7-F26F-41B6-B277-8E5E21EECEC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äyttötarkoitu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0" y="971550"/>
              <a:ext cx="1828800" cy="144475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fi" sz="1100"/>
                <a:t>Tämä muoto edustaa taulukon osittajaa. Taulukon osittajia tuetaan Excelissä ja uudemmissa.
Jos muotoa on muokattu Excelin aiemmassa versiossa tai jos työkirja on tallennettu Excel 2007 -muotoon tai sitä aiempaan, osittajaa ei voi käyttää.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description" sourceName="kuvaus">
  <extLst>
    <x:ext xmlns:x15="http://schemas.microsoft.com/office/spreadsheetml/2010/11/main" uri="{2F2917AC-EB37-4324-AD4E-5DD8C200BD13}">
      <x15:tableSlicerCache tableId="2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for1" sourceName="käyttötarkoitus">
  <extLst>
    <x:ext xmlns:x15="http://schemas.microsoft.com/office/spreadsheetml/2010/11/main" uri="{2F2917AC-EB37-4324-AD4E-5DD8C200BD13}">
      <x15:tableSlicerCache tableId="3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uvaus" cache="Slicer_description" caption="kuvaussuodatin" style="Kuukausittainen pankkitietojen täsmäytys_2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äyttötarkoitus 1" cache="Slicer_for1" caption="suodatinta varten" rowHeight="241300"/>
</slicers>
</file>

<file path=xl/tables/table1.xml><?xml version="1.0" encoding="utf-8"?>
<table xmlns="http://schemas.openxmlformats.org/spreadsheetml/2006/main" id="2" name="Panot" displayName="Panot" ref="B6:F11" totalsRowCount="1">
  <autoFilter ref="B6:F10"/>
  <tableColumns count="5">
    <tableColumn id="4" name="pano nro" totalsRowLabel="YHTEENSÄ" dataCellStyle="Pilkku">
      <calculatedColumnFormula>ROW()-ROW(Panot[[#Headers],[pano nro]])</calculatedColumnFormula>
    </tableColumn>
    <tableColumn id="1" name="päivämäärä" dataCellStyle="Päivämäärä"/>
    <tableColumn id="2" name="summa" totalsRowFunction="sum" dataCellStyle="Valuutta [0]"/>
    <tableColumn id="3" name="kuvaus" totalsRowDxfId="4"/>
    <tableColumn id="5" name="täsmäytetty" totalsRowDxfId="3"/>
  </tableColumns>
  <tableStyleInfo name="Kuukausittainen pankkitietojen täsmäytys – panot" showFirstColumn="0" showLastColumn="0" showRowStripes="0" showColumnStripes="0"/>
  <extLst>
    <ext xmlns:x14="http://schemas.microsoft.com/office/spreadsheetml/2009/9/main" uri="{504A1905-F514-4f6f-8877-14C23A59335A}">
      <x14:table altTextSummary="Lisää kunkin panon numero, päivämäärä, summa, kuvaus ja täsmäytystila tähän taulukkoon"/>
    </ext>
  </extLst>
</table>
</file>

<file path=xl/tables/table2.xml><?xml version="1.0" encoding="utf-8"?>
<table xmlns="http://schemas.openxmlformats.org/spreadsheetml/2006/main" id="3" name="Laskut" displayName="Laskut" ref="B2:F8" totalsRowCount="1">
  <autoFilter ref="B2:F7"/>
  <tableColumns count="5">
    <tableColumn id="1" name="tyyppi" totalsRowLabel="YHTEENSÄ" totalsRowDxfId="2"/>
    <tableColumn id="2" name="päivämäärä" dataCellStyle="Päivämäärä"/>
    <tableColumn id="3" name="summa" totalsRowFunction="sum" dataCellStyle="Valuutta [0]"/>
    <tableColumn id="4" name="käyttötarkoitus" totalsRowDxfId="1"/>
    <tableColumn id="5" name="täsmäytetty" totalsRowDxfId="0"/>
  </tableColumns>
  <tableStyleInfo name="Kuukausittainen pankkitietojen täsmäytys – nostot" showFirstColumn="0" showLastColumn="0" showRowStripes="0" showColumnStripes="0"/>
  <extLst>
    <ext xmlns:x14="http://schemas.microsoft.com/office/spreadsheetml/2009/9/main" uri="{504A1905-F514-4f6f-8877-14C23A59335A}">
      <x14:table altTextSummary="Lisää noston tyyppi, päivämäärä, summa, käyttötarkoitus ja täsmäytystila tähän taulukkoon"/>
    </ext>
  </extLst>
</table>
</file>

<file path=xl/theme/theme1.xml><?xml version="1.0" encoding="utf-8"?>
<a:theme xmlns:a="http://schemas.openxmlformats.org/drawingml/2006/main" name="Monthly Bank Reconciliation">
  <a:themeElements>
    <a:clrScheme name="Monthly bank Reconciliation">
      <a:dk1>
        <a:srgbClr val="000000"/>
      </a:dk1>
      <a:lt1>
        <a:srgbClr val="FFFFFF"/>
      </a:lt1>
      <a:dk2>
        <a:srgbClr val="38300D"/>
      </a:dk2>
      <a:lt2>
        <a:srgbClr val="F7F4F0"/>
      </a:lt2>
      <a:accent1>
        <a:srgbClr val="38A657"/>
      </a:accent1>
      <a:accent2>
        <a:srgbClr val="3A6E8C"/>
      </a:accent2>
      <a:accent3>
        <a:srgbClr val="F16522"/>
      </a:accent3>
      <a:accent4>
        <a:srgbClr val="7F52AA"/>
      </a:accent4>
      <a:accent5>
        <a:srgbClr val="EFC516"/>
      </a:accent5>
      <a:accent6>
        <a:srgbClr val="A51E2B"/>
      </a:accent6>
      <a:hlink>
        <a:srgbClr val="0D707D"/>
      </a:hlink>
      <a:folHlink>
        <a:srgbClr val="7F52AA"/>
      </a:folHlink>
    </a:clrScheme>
    <a:fontScheme name="Monthly Bank Reconciliation">
      <a:majorFont>
        <a:latin typeface="Euphem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1"/>
  <sheetViews>
    <sheetView showGridLines="0" tabSelected="1" workbookViewId="0"/>
  </sheetViews>
  <sheetFormatPr defaultRowHeight="30" customHeight="1" x14ac:dyDescent="0.3"/>
  <cols>
    <col min="1" max="1" width="2.375" customWidth="1"/>
    <col min="2" max="2" width="17.625" customWidth="1"/>
    <col min="3" max="3" width="16" customWidth="1"/>
    <col min="4" max="4" width="20.875" customWidth="1"/>
    <col min="5" max="5" width="24.75" customWidth="1"/>
    <col min="6" max="6" width="20.875" customWidth="1"/>
    <col min="7" max="7" width="2.625" customWidth="1"/>
    <col min="8" max="8" width="25.625" customWidth="1"/>
    <col min="9" max="9" width="2.625" customWidth="1"/>
  </cols>
  <sheetData>
    <row r="1" spans="2:6" ht="45" customHeight="1" thickBot="1" x14ac:dyDescent="0.45">
      <c r="B1" s="16" t="s">
        <v>0</v>
      </c>
      <c r="C1" s="16"/>
      <c r="D1" s="6" t="s">
        <v>5</v>
      </c>
      <c r="E1" s="6" t="s">
        <v>8</v>
      </c>
      <c r="F1" s="8" t="s">
        <v>15</v>
      </c>
    </row>
    <row r="2" spans="2:6" ht="30" customHeight="1" x14ac:dyDescent="0.3">
      <c r="B2" s="16"/>
      <c r="C2" s="16"/>
      <c r="D2" s="14" t="str">
        <f ca="1">UPPER(TEXT(TODAY(),"kkkk"))</f>
        <v>TOUKOKUU</v>
      </c>
      <c r="E2" s="15">
        <v>2525.54</v>
      </c>
      <c r="F2" s="15">
        <f>Deposit_total</f>
        <v>5400</v>
      </c>
    </row>
    <row r="3" spans="2:6" ht="30" customHeight="1" thickBot="1" x14ac:dyDescent="0.45">
      <c r="B3" s="16"/>
      <c r="C3" s="16"/>
      <c r="D3" s="1" t="s">
        <v>6</v>
      </c>
      <c r="E3" s="1" t="s">
        <v>9</v>
      </c>
      <c r="F3" s="9" t="s">
        <v>16</v>
      </c>
    </row>
    <row r="4" spans="2:6" ht="30" customHeight="1" x14ac:dyDescent="0.3">
      <c r="B4" s="16"/>
      <c r="C4" s="16"/>
      <c r="D4" s="14">
        <f ca="1">YEAR(TODAY())</f>
        <v>2018</v>
      </c>
      <c r="E4" s="15">
        <f>IFERROR(EndingBalance+Deposit_total-Withdrawls_total, "")</f>
        <v>6550.54</v>
      </c>
      <c r="F4" s="15">
        <f>Withdrawls_total</f>
        <v>1375</v>
      </c>
    </row>
    <row r="5" spans="2:6" ht="45" customHeight="1" x14ac:dyDescent="0.55000000000000004">
      <c r="B5" s="5" t="s">
        <v>1</v>
      </c>
    </row>
    <row r="6" spans="2:6" ht="30" customHeight="1" x14ac:dyDescent="0.3">
      <c r="B6" s="2" t="s">
        <v>2</v>
      </c>
      <c r="C6" s="2" t="s">
        <v>4</v>
      </c>
      <c r="D6" s="2" t="s">
        <v>7</v>
      </c>
      <c r="E6" s="2" t="s">
        <v>10</v>
      </c>
      <c r="F6" s="2" t="s">
        <v>17</v>
      </c>
    </row>
    <row r="7" spans="2:6" ht="30" customHeight="1" x14ac:dyDescent="0.3">
      <c r="B7" s="13">
        <f>ROW()-ROW(Panot[[#Headers],[pano nro]])</f>
        <v>1</v>
      </c>
      <c r="C7" s="10">
        <f ca="1">TODAY()-15</f>
        <v>43222</v>
      </c>
      <c r="D7" s="12">
        <v>1500</v>
      </c>
      <c r="E7" s="11" t="s">
        <v>11</v>
      </c>
      <c r="F7" s="2" t="s">
        <v>18</v>
      </c>
    </row>
    <row r="8" spans="2:6" ht="30" customHeight="1" x14ac:dyDescent="0.3">
      <c r="B8" s="13">
        <f>ROW()-ROW(Panot[[#Headers],[pano nro]])</f>
        <v>2</v>
      </c>
      <c r="C8" s="10">
        <f ca="1">TODAY()-10</f>
        <v>43227</v>
      </c>
      <c r="D8" s="12">
        <v>1200</v>
      </c>
      <c r="E8" s="11" t="s">
        <v>12</v>
      </c>
      <c r="F8" s="2" t="s">
        <v>18</v>
      </c>
    </row>
    <row r="9" spans="2:6" ht="30" customHeight="1" x14ac:dyDescent="0.3">
      <c r="B9" s="13">
        <f>ROW()-ROW(Panot[[#Headers],[pano nro]])</f>
        <v>3</v>
      </c>
      <c r="C9" s="10">
        <f ca="1">TODAY()-5</f>
        <v>43232</v>
      </c>
      <c r="D9" s="12">
        <v>1500</v>
      </c>
      <c r="E9" s="11" t="s">
        <v>13</v>
      </c>
      <c r="F9" s="2" t="s">
        <v>18</v>
      </c>
    </row>
    <row r="10" spans="2:6" ht="30" customHeight="1" x14ac:dyDescent="0.3">
      <c r="B10" s="13">
        <f>ROW()-ROW(Panot[[#Headers],[pano nro]])</f>
        <v>4</v>
      </c>
      <c r="C10" s="10">
        <f ca="1">TODAY()</f>
        <v>43237</v>
      </c>
      <c r="D10" s="12">
        <v>1200</v>
      </c>
      <c r="E10" s="11" t="s">
        <v>14</v>
      </c>
      <c r="F10" s="2" t="s">
        <v>18</v>
      </c>
    </row>
    <row r="11" spans="2:6" ht="30" customHeight="1" x14ac:dyDescent="0.3">
      <c r="B11" s="2" t="s">
        <v>3</v>
      </c>
      <c r="C11" s="3"/>
      <c r="D11" s="17">
        <f>SUBTOTAL(109,Panot[summa])</f>
        <v>5400</v>
      </c>
      <c r="E11" s="3"/>
      <c r="F11" s="3"/>
    </row>
  </sheetData>
  <mergeCells count="1">
    <mergeCell ref="B1:C4"/>
  </mergeCells>
  <conditionalFormatting sqref="D7:D10">
    <cfRule type="dataBar" priority="12">
      <dataBar>
        <cfvo type="min"/>
        <cfvo type="max"/>
        <color theme="4" tint="-0.499984740745262"/>
      </dataBar>
      <extLst>
        <ext xmlns:x14="http://schemas.microsoft.com/office/spreadsheetml/2009/9/main" uri="{B025F937-C7B1-47D3-B67F-A62EFF666E3E}">
          <x14:id>{DFAB242C-6506-4613-AF01-D0956E78CD1F}</x14:id>
        </ext>
      </extLst>
    </cfRule>
  </conditionalFormatting>
  <dataValidations count="22">
    <dataValidation type="list" errorStyle="warning" allowBlank="1" showInputMessage="1" showErrorMessage="1" error="Valitse luettelosta Kyllä tai Ei. Valitse PERUUTA, avaa sitten avattava luettelo näppäinyhdistelmällä ALT+ALANUOLI ja valitse vaihtoehto painamalla ENTER-näppäintä" sqref="F7:F10">
      <formula1>"kyllä,ei"</formula1>
    </dataValidation>
    <dataValidation allowBlank="1" showInputMessage="1" showErrorMessage="1" prompt="Tässä työkirjassa voit luoda kuukausittaisen pankkitietojen täsmäytyksen tiliotteen. Lisää panot ja nostot. Panojen ja nostojen kokonaissummat sekä saldo lasketaan automaattisesti tässä taulukossa." sqref="A1"/>
    <dataValidation allowBlank="1" showInputMessage="1" showErrorMessage="1" prompt="Tämän laskentataulukon otsikko on tässä solussa. Lisää kuukausi, vuosi ja aikaisempi saldo oikealla oleviin soluihin" sqref="B1:C4"/>
    <dataValidation allowBlank="1" showInputMessage="1" showErrorMessage="1" prompt="Lisää panojen tiedot alla olevaan taulukkoon. Voit käyttää solussa H7 olevaa osittajaa panojen suodattamiseen niiden kuvauksen mukaan" sqref="B5"/>
    <dataValidation allowBlank="1" showInputMessage="1" showErrorMessage="1" prompt="Lisää kuukausi alla olevaan soluun" sqref="D1"/>
    <dataValidation allowBlank="1" showInputMessage="1" showErrorMessage="1" prompt="Lisää kuukausi tähän soluun" sqref="D2"/>
    <dataValidation allowBlank="1" showInputMessage="1" showErrorMessage="1" prompt="Lisää vuosi alla olevaan soluun" sqref="D3"/>
    <dataValidation allowBlank="1" showInputMessage="1" showErrorMessage="1" prompt="Lisää vuosi tähän soluun" sqref="D4"/>
    <dataValidation allowBlank="1" showInputMessage="1" showErrorMessage="1" prompt="Lisää aikaisempi saldo alla olevaan soluun" sqref="E1"/>
    <dataValidation allowBlank="1" showInputMessage="1" showErrorMessage="1" prompt="Lisää aikaisempi saldo tähän soluun" sqref="E2"/>
    <dataValidation allowBlank="1" showInputMessage="1" showErrorMessage="1" prompt="Loppusaldo lasketaan automaattisesti alla olevaan soluun" sqref="E3"/>
    <dataValidation allowBlank="1" showInputMessage="1" showErrorMessage="1" prompt="Loppusaldo lasketaan automaattisesti tähän soluun" sqref="E4"/>
    <dataValidation allowBlank="1" showInputMessage="1" showErrorMessage="1" prompt="Panojen kokonaissumma lasketaan automaattisesti soluun alla" sqref="F1"/>
    <dataValidation allowBlank="1" showInputMessage="1" showErrorMessage="1" prompt="Panojen kokonaissumma lasketaan automaattisesti tähän soluun" sqref="F2"/>
    <dataValidation allowBlank="1" showInputMessage="1" showErrorMessage="1" prompt="Nostojen kokonaissumma lasketaan automaattisesti soluun alla" sqref="F3"/>
    <dataValidation allowBlank="1" showInputMessage="1" showErrorMessage="1" prompt="Nostojen kokonaissumma lasketaan automaattisesti tähän soluun" sqref="F4"/>
    <dataValidation allowBlank="1" showInputMessage="1" showErrorMessage="1" prompt="Lisää panon numero tähän sarakkeeseen tämän otsikon alle. Voit etsiä tiettyjä kirjauksia otsikkosuodattimien avulla" sqref="B6"/>
    <dataValidation allowBlank="1" showInputMessage="1" showErrorMessage="1" prompt="Merkitse täsmäytetyt kirjaukset valitsemalla Kyllä tai Ei tässä sarakkeessa. Avaa avattava luettelo painamalla ALT+ALANUOLI ja valitse sitten haluamasi painamalla ENTERIÄ" sqref="F6"/>
    <dataValidation allowBlank="1" showInputMessage="1" showErrorMessage="1" prompt="Lisää päivämäärä tähän sarakkeeseen tämän otsikon alle" sqref="C6"/>
    <dataValidation allowBlank="1" showInputMessage="1" showErrorMessage="1" prompt="Lisää summa tähän sarakkeeseen tämän otsikon alle" sqref="D6"/>
    <dataValidation allowBlank="1" showInputMessage="1" showErrorMessage="1" prompt="Lisää kuvaus tähän sarakkeeseen tämän otsikon alle" sqref="E6"/>
    <dataValidation allowBlank="1" showInputMessage="1" showErrorMessage="1" prompt="Panojen osittaja, joka mahdollistaa panojen suodattamisen niiden kuvauksen mukaan, on tässä solussa" sqref="H7"/>
  </dataValidations>
  <printOptions horizontalCentered="1"/>
  <pageMargins left="0.4" right="0.4" top="0.4" bottom="0.4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AB242C-6506-4613-AF01-D0956E78CD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D7:D10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B1:F8"/>
  <sheetViews>
    <sheetView showGridLines="0" workbookViewId="0"/>
  </sheetViews>
  <sheetFormatPr defaultRowHeight="30" customHeight="1" x14ac:dyDescent="0.3"/>
  <cols>
    <col min="1" max="1" width="2.375" customWidth="1"/>
    <col min="2" max="2" width="17.625" customWidth="1"/>
    <col min="3" max="3" width="16" customWidth="1"/>
    <col min="4" max="4" width="20.875" customWidth="1"/>
    <col min="5" max="5" width="24.75" customWidth="1"/>
    <col min="6" max="6" width="20.875" customWidth="1"/>
    <col min="7" max="7" width="2.625" customWidth="1"/>
    <col min="8" max="8" width="25.625" customWidth="1"/>
    <col min="9" max="9" width="2.625" customWidth="1"/>
  </cols>
  <sheetData>
    <row r="1" spans="2:6" ht="45" customHeight="1" x14ac:dyDescent="0.55000000000000004">
      <c r="B1" s="7" t="s">
        <v>19</v>
      </c>
    </row>
    <row r="2" spans="2:6" ht="30" customHeight="1" x14ac:dyDescent="0.3">
      <c r="B2" s="2" t="s">
        <v>20</v>
      </c>
      <c r="C2" s="2" t="s">
        <v>4</v>
      </c>
      <c r="D2" s="2" t="s">
        <v>7</v>
      </c>
      <c r="E2" s="2" t="s">
        <v>26</v>
      </c>
      <c r="F2" s="2" t="s">
        <v>17</v>
      </c>
    </row>
    <row r="3" spans="2:6" ht="30" customHeight="1" x14ac:dyDescent="0.3">
      <c r="B3" s="2" t="s">
        <v>21</v>
      </c>
      <c r="C3" s="10">
        <f ca="1">TODAY()-8</f>
        <v>43229</v>
      </c>
      <c r="D3" s="12">
        <v>150</v>
      </c>
      <c r="E3" s="11" t="s">
        <v>27</v>
      </c>
      <c r="F3" s="2" t="s">
        <v>18</v>
      </c>
    </row>
    <row r="4" spans="2:6" ht="30" customHeight="1" x14ac:dyDescent="0.3">
      <c r="B4" s="2" t="s">
        <v>22</v>
      </c>
      <c r="C4" s="10">
        <f ca="1">TODAY()-6</f>
        <v>43231</v>
      </c>
      <c r="D4" s="12">
        <v>150</v>
      </c>
      <c r="E4" s="11" t="s">
        <v>28</v>
      </c>
      <c r="F4" s="2" t="s">
        <v>18</v>
      </c>
    </row>
    <row r="5" spans="2:6" ht="30" customHeight="1" x14ac:dyDescent="0.3">
      <c r="B5" s="2" t="s">
        <v>23</v>
      </c>
      <c r="C5" s="10">
        <f ca="1">TODAY()-4</f>
        <v>43233</v>
      </c>
      <c r="D5" s="12">
        <v>850</v>
      </c>
      <c r="E5" s="11" t="s">
        <v>29</v>
      </c>
      <c r="F5" s="2" t="s">
        <v>18</v>
      </c>
    </row>
    <row r="6" spans="2:6" ht="30" customHeight="1" x14ac:dyDescent="0.3">
      <c r="B6" s="2" t="s">
        <v>24</v>
      </c>
      <c r="C6" s="10">
        <f ca="1">TODAY()-2</f>
        <v>43235</v>
      </c>
      <c r="D6" s="12">
        <v>125</v>
      </c>
      <c r="E6" s="11" t="s">
        <v>30</v>
      </c>
      <c r="F6" s="2" t="s">
        <v>18</v>
      </c>
    </row>
    <row r="7" spans="2:6" ht="30" customHeight="1" x14ac:dyDescent="0.3">
      <c r="B7" s="2" t="s">
        <v>25</v>
      </c>
      <c r="C7" s="10">
        <f ca="1">TODAY()</f>
        <v>43237</v>
      </c>
      <c r="D7" s="12">
        <v>100</v>
      </c>
      <c r="E7" s="11" t="s">
        <v>31</v>
      </c>
      <c r="F7" s="2" t="s">
        <v>18</v>
      </c>
    </row>
    <row r="8" spans="2:6" ht="30" customHeight="1" x14ac:dyDescent="0.3">
      <c r="B8" s="2" t="s">
        <v>3</v>
      </c>
      <c r="C8" s="4"/>
      <c r="D8" s="17">
        <f>SUBTOTAL(109,Laskut[summa])</f>
        <v>1375</v>
      </c>
      <c r="E8" s="4"/>
      <c r="F8" s="4"/>
    </row>
  </sheetData>
  <conditionalFormatting sqref="D3:D7">
    <cfRule type="dataBar" priority="2">
      <dataBar>
        <cfvo type="min"/>
        <cfvo type="max"/>
        <color theme="5" tint="-0.249977111117893"/>
      </dataBar>
      <extLst>
        <ext xmlns:x14="http://schemas.microsoft.com/office/spreadsheetml/2009/9/main" uri="{B025F937-C7B1-47D3-B67F-A62EFF666E3E}">
          <x14:id>{7DEE2C2E-D81C-4C19-B320-E43E1A263491}</x14:id>
        </ext>
      </extLst>
    </cfRule>
  </conditionalFormatting>
  <dataValidations count="9">
    <dataValidation type="list" errorStyle="warning" allowBlank="1" showInputMessage="1" showErrorMessage="1" error="Valitse luettelosta Kyllä tai Ei. Valitse PERUUTA, avaa sitten avattava luettelo näppäinyhdistelmällä ALT+ALANUOLI ja valitse vaihtoehto painamalla ENTER-näppäintä" sqref="F3:F7">
      <formula1>"kyllä,ei"</formula1>
    </dataValidation>
    <dataValidation allowBlank="1" showInputMessage="1" showErrorMessage="1" prompt="Tämän laskentataulukon otsikko on tässä solussa" sqref="B1"/>
    <dataValidation allowBlank="1" showInputMessage="1" showErrorMessage="1" prompt="Merkitse täsmäytetyt kirjaukset valitsemalla Kyllä tai Ei tässä sarakkeessa. Avaa avattava luettelo painamalla ALT+ALANUOLI ja valitse sitten haluamasi painamalla ENTERIÄ" sqref="F2"/>
    <dataValidation allowBlank="1" showInputMessage="1" showErrorMessage="1" prompt="Lisää noston tyyppi tähän sarakkeeseen tämän otsikon alle. Voit etsiä tiettyjä kirjauksia otsikkosuodattimien avulla" sqref="B2"/>
    <dataValidation allowBlank="1" showInputMessage="1" showErrorMessage="1" prompt="Lisää päivämäärä tähän sarakkeeseen tämän otsikon alle" sqref="C2"/>
    <dataValidation allowBlank="1" showInputMessage="1" showErrorMessage="1" prompt="Lisää summa tähän sarakkeeseen tämän otsikon alle" sqref="D2"/>
    <dataValidation allowBlank="1" showInputMessage="1" showErrorMessage="1" prompt="Lisää nostojen käyttötarkoitukset tähän sarakkeeseen tämän otsikon alle" sqref="E2"/>
    <dataValidation allowBlank="1" showInputMessage="1" showErrorMessage="1" prompt="Nostojen osittaja, joka mahdollistaa nostojen suodattamisen niiden käyttötarkoituksen mukaan, on tässä solussa" sqref="H3"/>
    <dataValidation allowBlank="1" showInputMessage="1" showErrorMessage="1" prompt="Luo nostojen luettelo tähän laskentataulukkoon. Voit käyttää solussa H3 olevaa osittajaa nostojen suodattamiseen niiden käyttötarkoituksen mukaan" sqref="A1"/>
  </dataValidations>
  <printOptions horizontalCentered="1"/>
  <pageMargins left="0.4" right="0.4" top="0.4" bottom="0.4" header="0.5" footer="0.5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EE2C2E-D81C-4C19-B320-E43E1A2634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D3:D7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10</vt:i4>
      </vt:variant>
    </vt:vector>
  </HeadingPairs>
  <TitlesOfParts>
    <vt:vector size="12" baseType="lpstr">
      <vt:lpstr>Panot</vt:lpstr>
      <vt:lpstr>Nostot</vt:lpstr>
      <vt:lpstr>ColumnTitle1</vt:lpstr>
      <vt:lpstr>ColumnTitle2</vt:lpstr>
      <vt:lpstr>ColumnTitleRegion1..F2.1</vt:lpstr>
      <vt:lpstr>ColumnTitleRegion2..F4.1</vt:lpstr>
      <vt:lpstr>Deposit_total</vt:lpstr>
      <vt:lpstr>EndingBalance</vt:lpstr>
      <vt:lpstr>Kuukausi</vt:lpstr>
      <vt:lpstr>Panot!Tulostusotsikot</vt:lpstr>
      <vt:lpstr>Withdrawls_total</vt:lpstr>
      <vt:lpstr>Vuosi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tester</cp:lastModifiedBy>
  <dcterms:created xsi:type="dcterms:W3CDTF">2017-06-29T04:42:49Z</dcterms:created>
  <dcterms:modified xsi:type="dcterms:W3CDTF">2018-05-17T03:00:15Z</dcterms:modified>
</cp:coreProperties>
</file>