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fi-FI\"/>
    </mc:Choice>
  </mc:AlternateContent>
  <bookViews>
    <workbookView xWindow="0" yWindow="0" windowWidth="28800" windowHeight="14100"/>
  </bookViews>
  <sheets>
    <sheet name="Kassavirta" sheetId="1" r:id="rId1"/>
    <sheet name="Kuukausitulot" sheetId="4" r:id="rId2"/>
    <sheet name="Kuukauden menot" sheetId="3" r:id="rId3"/>
  </sheets>
  <definedNames>
    <definedName name="Otsikko1">Kassavirta[[#Headers],[Kassavirta]]</definedName>
    <definedName name="Otsikko2">Tulot[[#Headers],[Kuukausitulot]]</definedName>
    <definedName name="Otsikko3">Menot[[#Headers],[Kuukausimenot]]</definedName>
    <definedName name="_xlnm.Print_Titles" localSheetId="0">Kassavirta!$5:$5</definedName>
    <definedName name="_xlnm.Print_Titles" localSheetId="2">'Kuukauden menot'!$1:$1</definedName>
    <definedName name="_xlnm.Print_Titles" localSheetId="1">Kuukausitulot!$1:$1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C22" i="3" l="1"/>
  <c r="C7" i="1" s="1"/>
  <c r="D22" i="3"/>
  <c r="D7" i="1" s="1"/>
  <c r="D5" i="4" l="1"/>
  <c r="D6" i="1" s="1"/>
  <c r="C5" i="4"/>
  <c r="C6" i="1" s="1"/>
  <c r="E3" i="4" l="1"/>
  <c r="E4" i="4"/>
  <c r="E2" i="4"/>
  <c r="E3" i="3"/>
  <c r="E4" i="3"/>
  <c r="E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22" i="3" l="1"/>
  <c r="E7" i="1" s="1"/>
  <c r="E5" i="4"/>
  <c r="E6" i="1" s="1"/>
  <c r="C8" i="1"/>
  <c r="D8" i="1" l="1"/>
  <c r="E8" i="1" s="1"/>
</calcChain>
</file>

<file path=xl/sharedStrings.xml><?xml version="1.0" encoding="utf-8"?>
<sst xmlns="http://schemas.openxmlformats.org/spreadsheetml/2006/main" count="43" uniqueCount="35">
  <si>
    <t>Kuukausi</t>
  </si>
  <si>
    <t>Vuosi</t>
  </si>
  <si>
    <t>Perheen kuukausibudjetti</t>
  </si>
  <si>
    <t>Kassavirta</t>
  </si>
  <si>
    <t>Tulot yhteensä</t>
  </si>
  <si>
    <t>Menot yhteensä</t>
  </si>
  <si>
    <t>Varat yhteensä</t>
  </si>
  <si>
    <t>Ennustetut</t>
  </si>
  <si>
    <t>Toteutuneet</t>
  </si>
  <si>
    <t>Kuukausitulot</t>
  </si>
  <si>
    <t>Tulot 1</t>
  </si>
  <si>
    <t>Tulot 2</t>
  </si>
  <si>
    <t>Muut tulot</t>
  </si>
  <si>
    <t>Poikkeama</t>
  </si>
  <si>
    <t>Asuminen</t>
  </si>
  <si>
    <t>Puhelin</t>
  </si>
  <si>
    <t>Sähkö/kaasu</t>
  </si>
  <si>
    <t>Vesi/viemäröinti/jätteet</t>
  </si>
  <si>
    <t>Kaapeli-TV</t>
  </si>
  <si>
    <t>Internet</t>
  </si>
  <si>
    <t>Huolto/korjaukset</t>
  </si>
  <si>
    <t>Lastenhoito</t>
  </si>
  <si>
    <t>Lukukausimaksut</t>
  </si>
  <si>
    <t>Lemmikkieläimet</t>
  </si>
  <si>
    <t>Bussi- ja junaliput</t>
  </si>
  <si>
    <t>Hyvinvointi</t>
  </si>
  <si>
    <t>Vakuutukset</t>
  </si>
  <si>
    <t>Luottokortit</t>
  </si>
  <si>
    <t>Lainat</t>
  </si>
  <si>
    <t>Verot</t>
  </si>
  <si>
    <t>Lahjat/lahjoitukset</t>
  </si>
  <si>
    <t>Säästöt</t>
  </si>
  <si>
    <t>Muut</t>
  </si>
  <si>
    <t>Ruokaostokset</t>
  </si>
  <si>
    <t>Kuukausimenot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</si>
</sst>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1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Font="1" applyFill="1">
      <alignment vertical="center" wrapText="1"/>
    </xf>
    <xf numFmtId="167" fontId="5" fillId="0" borderId="0" xfId="9" applyFont="1" applyFill="1" applyBorder="1">
      <alignment horizontal="right" vertical="center" indent="2"/>
    </xf>
    <xf numFmtId="167" fontId="10" fillId="0" borderId="0" xfId="9" applyFont="1" applyFill="1" applyBorder="1">
      <alignment horizontal="right" vertical="center" indent="2"/>
    </xf>
    <xf numFmtId="167" fontId="4" fillId="0" borderId="0" xfId="9" applyFont="1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167" fontId="7" fillId="0" borderId="0" xfId="17">
      <alignment horizontal="right" vertical="center" indent="2"/>
    </xf>
    <xf numFmtId="167" fontId="7" fillId="0" borderId="0" xfId="17" applyNumberForma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0" fontId="0" fillId="0" borderId="0" xfId="0" applyAlignment="1">
      <alignment horizontal="left" vertical="center"/>
    </xf>
    <xf numFmtId="167" fontId="0" fillId="0" borderId="0" xfId="13" applyNumberFormat="1" applyFont="1">
      <alignment horizontal="right" vertical="center" indent="2"/>
    </xf>
    <xf numFmtId="167" fontId="5" fillId="0" borderId="0" xfId="0" applyNumberFormat="1" applyFont="1" applyFill="1" applyBorder="1" applyAlignment="1">
      <alignment horizontal="right" vertical="center" indent="2"/>
    </xf>
    <xf numFmtId="167" fontId="10" fillId="0" borderId="0" xfId="0" applyNumberFormat="1" applyFont="1" applyFill="1" applyBorder="1" applyAlignment="1">
      <alignment horizontal="right" vertical="center" indent="2"/>
    </xf>
    <xf numFmtId="167" fontId="4" fillId="0" borderId="0" xfId="0" applyNumberFormat="1" applyFont="1" applyAlignment="1">
      <alignment horizontal="right" vertical="center" indent="2"/>
    </xf>
  </cellXfs>
  <cellStyles count="18">
    <cellStyle name="Avattu hyperlinkki" xfId="16" builtinId="9" customBuiltin="1"/>
    <cellStyle name="Ennustetut" xfId="17"/>
    <cellStyle name="Huomautus" xfId="12" builtinId="10" customBuiltin="1"/>
    <cellStyle name="Hyperlinkki" xfId="15" builtinId="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7" builtinId="3" customBuiltin="1"/>
    <cellStyle name="Pilkku [0]" xfId="8" builtinId="6" customBuiltin="1"/>
    <cellStyle name="Poikkeaman otsikko" xfId="14"/>
    <cellStyle name="Prosenttia" xfId="11" builtinId="5" customBuiltin="1"/>
    <cellStyle name="Summa" xfId="6" builtinId="25" customBuiltin="1"/>
    <cellStyle name="Toteutuneet" xfId="13"/>
    <cellStyle name="Valuutta" xfId="9" builtinId="4" customBuiltin="1"/>
    <cellStyle name="Valuutta [0]" xfId="10" builtinId="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Perheen kuukausibudjetti" defaultPivotStyle="PivotStyleLight16">
    <tableStyle name="Perheen kuukausibudjetti" pivot="0" count="10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  <tableStyleElement type="secondColumnStripe" dxfId="14"/>
      <tableStyleElement type="firstHeaderCell" dxfId="13"/>
      <tableStyleElement type="lastHeaderCell" dxfId="12"/>
      <tableStyleElement type="lastTotal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Ennustetut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Kassavirta!$B$6:$B$8</c:f>
              <c:strCache>
                <c:ptCount val="3"/>
                <c:pt idx="0">
                  <c:v>Tulot yhteensä</c:v>
                </c:pt>
                <c:pt idx="1">
                  <c:v>Menot yhteensä</c:v>
                </c:pt>
                <c:pt idx="2">
                  <c:v>Varat yhteensä</c:v>
                </c:pt>
              </c:strCache>
            </c:strRef>
          </c:cat>
          <c:val>
            <c:numRef>
              <c:f>Kassavirta!$C$6:$C$8</c:f>
              <c:numCache>
                <c:formatCode>#\ 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Toteutuneet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Kassavirta!$B$6:$B$8</c:f>
              <c:strCache>
                <c:ptCount val="3"/>
                <c:pt idx="0">
                  <c:v>Tulot yhteensä</c:v>
                </c:pt>
                <c:pt idx="1">
                  <c:v>Menot yhteensä</c:v>
                </c:pt>
                <c:pt idx="2">
                  <c:v>Varat yhteensä</c:v>
                </c:pt>
              </c:strCache>
            </c:strRef>
          </c:cat>
          <c:val>
            <c:numRef>
              <c:f>Kassavirta!$D$6:$D$8</c:f>
              <c:numCache>
                <c:formatCode>#\ 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444574202509968"/>
          <c:y val="1.2778451950459487E-2"/>
          <c:w val="0.27521711735765569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Kaavio 7" descr="Liitetty pylväskaavio, jossa näytetään Tulot yhteensä-, Menot yhteensä- ja Varat yhteensä -kohtien ennustettuja ja toteutuneita arvoja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Kassavirta" displayName="Kassavirta" ref="B5:E8" totalsRowCount="1">
  <autoFilter ref="B5:E7"/>
  <tableColumns count="4">
    <tableColumn id="1" name="Kassavirta" totalsRowLabel="Varat yhteensä" totalsRowDxfId="10"/>
    <tableColumn id="2" name="Ennustetut" totalsRowFunction="custom" totalsRowDxfId="9" dataCellStyle="Valuutta">
      <totalsRowFormula>C6-C7</totalsRowFormula>
    </tableColumn>
    <tableColumn id="3" name="Toteutuneet" totalsRowFunction="custom" dataDxfId="8" totalsRowDxfId="7" dataCellStyle="Toteutuneet">
      <totalsRowFormula>D6-D7</totalsRowFormula>
    </tableColumn>
    <tableColumn id="4" name="Poikkeama" totalsRowFunction="custom" totalsRowDxfId="6" dataCellStyle="Valuutta">
      <totalsRowFormula>Kassavirta[[#Totals],[Toteutuneet]]-Kassavirta[[#Totals],[Ennustetut]]</totalsRowFormula>
    </tableColumn>
  </tableColumns>
  <tableStyleInfo name="Perheen kuukausibudjetti" showFirstColumn="1" showLastColumn="1" showRowStripes="1" showColumnStripes="1"/>
  <extLst>
    <ext xmlns:x14="http://schemas.microsoft.com/office/spreadsheetml/2009/9/main" uri="{504A1905-F514-4f6f-8877-14C23A59335A}">
      <x14:table altTextSummary="Tulot yhteensä-, Menot yhteensä- ja Varat yhteensä -kohtien ennustettu ja toteutunut kassavirta sekä poikkeama päivitetään automaattisesti Kuukausitulot- ja Kuukausimenot-laskentataulukoiden perusteella"/>
    </ext>
  </extLst>
</table>
</file>

<file path=xl/tables/table22.xml><?xml version="1.0" encoding="utf-8"?>
<table xmlns="http://schemas.openxmlformats.org/spreadsheetml/2006/main" id="5" name="Tulot" displayName="Tulot" ref="B1:E5" totalsRowCount="1">
  <autoFilter ref="B1:E4"/>
  <tableColumns count="4">
    <tableColumn id="1" name="Kuukausitulot" totalsRowLabel="Tulot yhteensä"/>
    <tableColumn id="2" name="Ennustetut" totalsRowFunction="sum" totalsRowDxfId="5" dataCellStyle="Valuutta"/>
    <tableColumn id="3" name="Toteutuneet" totalsRowFunction="sum" totalsRowDxfId="4" dataCellStyle="Valuutta"/>
    <tableColumn id="4" name="Poikkeama" totalsRowFunction="sum" totalsRowDxfId="3" dataCellStyle="Valuutta">
      <calculatedColumnFormula>Tulot[[#This Row],[Toteutuneet]]-Tulot[[#This Row],[Ennustetut]]</calculatedColumnFormula>
    </tableColumn>
  </tableColumns>
  <tableStyleInfo name="Perheen kuukausibudjetti" showFirstColumn="1" showLastColumn="1" showRowStripes="1" showColumnStripes="1"/>
  <extLst>
    <ext xmlns:x14="http://schemas.microsoft.com/office/spreadsheetml/2009/9/main" uri="{504A1905-F514-4f6f-8877-14C23A59335A}">
      <x14:table altTextSummary="Kirjaa kuukauden tulot ja kunkin tulonlähteen ennustetut ja toteutuneet tulot tähän taulukkoon. Poikkeama ja tulojen kokonaissumma lasketaan automaattisesti."/>
    </ext>
  </extLst>
</table>
</file>

<file path=xl/tables/table31.xml><?xml version="1.0" encoding="utf-8"?>
<table xmlns="http://schemas.openxmlformats.org/spreadsheetml/2006/main" id="9" name="Menot" displayName="Menot" ref="B1:E22" totalsRowCount="1">
  <autoFilter ref="B1:E21"/>
  <tableColumns count="4">
    <tableColumn id="1" name="Kuukausimenot" totalsRowLabel="Menot yhteensä" totalsRowDxfId="2"/>
    <tableColumn id="2" name="Ennustetut" totalsRowFunction="sum" totalsRowDxfId="1" dataCellStyle="Valuutta"/>
    <tableColumn id="3" name="Toteutuneet" totalsRowFunction="sum" dataCellStyle="Valuutta"/>
    <tableColumn id="4" name="Poikkeama" totalsRowFunction="sum" totalsRowDxfId="0" dataCellStyle="Valuutta">
      <calculatedColumnFormula>Menot[[#This Row],[Ennustetut]]-Menot[[#This Row],[Toteutuneet]]</calculatedColumnFormula>
    </tableColumn>
  </tableColumns>
  <tableStyleInfo name="Perheen kuukausibudjetti" showFirstColumn="1" showLastColumn="1" showRowStripes="1" showColumnStripes="1"/>
  <extLst>
    <ext xmlns:x14="http://schemas.microsoft.com/office/spreadsheetml/2009/9/main" uri="{504A1905-F514-4f6f-8877-14C23A59335A}">
      <x14:table altTextSummary="Kirjaa kuukauden menot, ennustetut ja toteutuneet menot, tähän taulukkoon. Poikkeama ja menojen kokonaissumma lasketaan automaattisesti.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17" t="s">
        <v>13</v>
      </c>
    </row>
    <row r="6" spans="2:5" ht="30" customHeight="1" x14ac:dyDescent="0.2">
      <c r="B6" s="8" t="s">
        <v>4</v>
      </c>
      <c r="C6" s="12">
        <f>Tulot[[#Totals],[Ennustetut]]</f>
        <v>5700</v>
      </c>
      <c r="D6" s="27">
        <f>Tulot[[#Totals],[Toteutuneet]]</f>
        <v>5500</v>
      </c>
      <c r="E6" s="12">
        <f>Tulot[[#Totals],[Poikkeama]]</f>
        <v>-200</v>
      </c>
    </row>
    <row r="7" spans="2:5" ht="30" customHeight="1" x14ac:dyDescent="0.2">
      <c r="B7" s="8" t="s">
        <v>5</v>
      </c>
      <c r="C7" s="12">
        <f>Menot[[#Totals],[Ennustetut]]</f>
        <v>3603</v>
      </c>
      <c r="D7" s="27">
        <f>Menot[[#Totals],[Toteutuneet]]</f>
        <v>3655</v>
      </c>
      <c r="E7" s="12">
        <f>Menot[[#Totals],[Poikkeama]]</f>
        <v>-52</v>
      </c>
    </row>
    <row r="8" spans="2:5" ht="30" customHeight="1" x14ac:dyDescent="0.2">
      <c r="B8" s="18" t="s">
        <v>6</v>
      </c>
      <c r="C8" s="28">
        <f>C6-C7</f>
        <v>2097</v>
      </c>
      <c r="D8" s="29">
        <f>D6-D7</f>
        <v>1845</v>
      </c>
      <c r="E8" s="30">
        <f>Kassavirta[[#Totals],[Toteutuneet]]-Kassavirta[[#Totals],[Ennustetut]]</f>
        <v>-252</v>
      </c>
    </row>
  </sheetData>
  <dataValidations count="9">
    <dataValidation allowBlank="1" showInputMessage="1" showErrorMessage="1" prompt="Luo perheen kuukausibudjetti tässä työkirjassa. Kassavirtataulukko ja budjetin yhteenvedon liitetty pylväskaavio päivitetään automaattisesti Kuukausitulot- ja Kuukausimenot-laskentataulukoiden perusteella." sqref="A1"/>
    <dataValidation allowBlank="1" showInputMessage="1" showErrorMessage="1" prompt="Kirjoita kuukausi tähän soluun" sqref="B1"/>
    <dataValidation allowBlank="1" showInputMessage="1" showErrorMessage="1" prompt="Kirjoita vuosi tähän soluun" sqref="B2"/>
    <dataValidation allowBlank="1" showInputMessage="1" showErrorMessage="1" prompt="Tämä solu sisältää laskentataulukon otsikon. Kirjaa kuukauden tulot Kuukausitulot-laskentataulukkoon ja kuukauden menot Kuukausimenot-laskentataulukkoon" sqref="B3"/>
    <dataValidation allowBlank="1" showInputMessage="1" showErrorMessage="1" prompt="Liitetty pylväskaavio, joka kuvaa Tulot yhteensä-, Menot yhteensä- ja Varat yhteensä -kohtien ennustettuja ja todellisia arvoja." sqref="B4"/>
    <dataValidation allowBlank="1" showInputMessage="1" showErrorMessage="1" prompt="Tulot yhteensä- ja Menot yhteensä -kohdat lasketaan automaattisesti tähän sarakkeeseen tämän otsikon alle" sqref="B5"/>
    <dataValidation allowBlank="1" showInputMessage="1" showErrorMessage="1" prompt="Ennustettu määrä lasketaan automaattisesti tähän sarakkeeseen tämän otsikon alle" sqref="C5"/>
    <dataValidation allowBlank="1" showInputMessage="1" showErrorMessage="1" prompt="Toteutunut määrä lasketaan automaattisesti tähän sarakkeeseen tämän otsikon alle" sqref="D5"/>
    <dataValidation allowBlank="1" showInputMessage="1" showErrorMessage="1" prompt="Poikkeaman määrä lasketaan automaattisesti tähän sarakkeeseen tämän otsikon alle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9</v>
      </c>
      <c r="C1" s="14" t="s">
        <v>7</v>
      </c>
      <c r="D1" s="13" t="s">
        <v>8</v>
      </c>
      <c r="E1" s="15" t="s">
        <v>13</v>
      </c>
    </row>
    <row r="2" spans="2:5" ht="30" customHeight="1" x14ac:dyDescent="0.2">
      <c r="B2" s="16" t="s">
        <v>10</v>
      </c>
      <c r="C2" s="12">
        <v>4000</v>
      </c>
      <c r="D2" s="12">
        <v>4000</v>
      </c>
      <c r="E2" s="12">
        <f>Tulot[[#This Row],[Toteutuneet]]-Tulot[[#This Row],[Ennustetut]]</f>
        <v>0</v>
      </c>
    </row>
    <row r="3" spans="2:5" ht="30" customHeight="1" x14ac:dyDescent="0.2">
      <c r="B3" s="16" t="s">
        <v>11</v>
      </c>
      <c r="C3" s="12">
        <v>1400</v>
      </c>
      <c r="D3" s="12">
        <v>1500</v>
      </c>
      <c r="E3" s="12">
        <f>Tulot[[#This Row],[Toteutuneet]]-Tulot[[#This Row],[Ennustetut]]</f>
        <v>100</v>
      </c>
    </row>
    <row r="4" spans="2:5" ht="30" customHeight="1" x14ac:dyDescent="0.2">
      <c r="B4" s="16" t="s">
        <v>12</v>
      </c>
      <c r="C4" s="12">
        <v>300</v>
      </c>
      <c r="D4" s="12">
        <v>0</v>
      </c>
      <c r="E4" s="12">
        <f>Tulot[[#This Row],[Toteutuneet]]-Tulot[[#This Row],[Ennustetut]]</f>
        <v>-300</v>
      </c>
    </row>
    <row r="5" spans="2:5" ht="30" customHeight="1" x14ac:dyDescent="0.2">
      <c r="B5" t="s">
        <v>4</v>
      </c>
      <c r="C5" s="19">
        <f>SUBTOTAL(109,Tulot[Ennustetut])</f>
        <v>5700</v>
      </c>
      <c r="D5" s="20">
        <f>SUBTOTAL(109,Tulot[Toteutuneet])</f>
        <v>5500</v>
      </c>
      <c r="E5" s="22">
        <f>SUBTOTAL(109,Tulot[Poikkeama])</f>
        <v>-200</v>
      </c>
    </row>
  </sheetData>
  <dataValidations count="5">
    <dataValidation allowBlank="1" showInputMessage="1" showErrorMessage="1" prompt="Kirjaa kuukauden tulot tähän laskentataulukkoon" sqref="A1"/>
    <dataValidation allowBlank="1" showInputMessage="1" showErrorMessage="1" prompt="Poikkeaman määrä lasketaan automaattisesti tähän sarakkeeseen tämän otsikon alle" sqref="E1"/>
    <dataValidation allowBlank="1" showInputMessage="1" showErrorMessage="1" prompt="Kirjaa kuukauden tulokohde tähän sarakkeeseen tämän otsikon alle. Voit hakea tiettyjä kirjauksia otsikon suodattimien avulla" sqref="B1"/>
    <dataValidation allowBlank="1" showInputMessage="1" showErrorMessage="1" prompt="Kirjaa ennustetut tulot tähän sarakkeeseen tämän otsikon alle" sqref="C1"/>
    <dataValidation allowBlank="1" showInputMessage="1" showErrorMessage="1" prompt="Kirjaa toteutuneet tulot tähän sarakkeeseen tämän otsikon alle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J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10" ht="30" customHeight="1" x14ac:dyDescent="0.2">
      <c r="B1" s="7" t="s">
        <v>34</v>
      </c>
      <c r="C1" s="14" t="s">
        <v>7</v>
      </c>
      <c r="D1" s="11" t="s">
        <v>8</v>
      </c>
      <c r="E1" s="15" t="s">
        <v>13</v>
      </c>
    </row>
    <row r="2" spans="2:10" ht="30" customHeight="1" x14ac:dyDescent="0.2">
      <c r="B2" s="8" t="s">
        <v>14</v>
      </c>
      <c r="C2" s="24">
        <v>1500</v>
      </c>
      <c r="D2" s="12">
        <v>1500</v>
      </c>
      <c r="E2" s="12">
        <f>Menot[[#This Row],[Ennustetut]]-Menot[[#This Row],[Toteutuneet]]</f>
        <v>0</v>
      </c>
    </row>
    <row r="3" spans="2:10" ht="30" customHeight="1" x14ac:dyDescent="0.2">
      <c r="B3" s="8" t="s">
        <v>33</v>
      </c>
      <c r="C3" s="24">
        <v>250</v>
      </c>
      <c r="D3" s="12">
        <v>280</v>
      </c>
      <c r="E3" s="12">
        <f>Menot[[#This Row],[Ennustetut]]-Menot[[#This Row],[Toteutuneet]]</f>
        <v>-30</v>
      </c>
    </row>
    <row r="4" spans="2:10" ht="30" customHeight="1" x14ac:dyDescent="0.2">
      <c r="B4" s="8" t="s">
        <v>15</v>
      </c>
      <c r="C4" s="24">
        <v>38</v>
      </c>
      <c r="D4" s="12">
        <v>38</v>
      </c>
      <c r="E4" s="12">
        <f>Menot[[#This Row],[Ennustetut]]-Menot[[#This Row],[Toteutuneet]]</f>
        <v>0</v>
      </c>
    </row>
    <row r="5" spans="2:10" ht="30" customHeight="1" x14ac:dyDescent="0.2">
      <c r="B5" s="8" t="s">
        <v>16</v>
      </c>
      <c r="C5" s="24">
        <v>65</v>
      </c>
      <c r="D5" s="12">
        <v>78</v>
      </c>
      <c r="E5" s="12">
        <f>Menot[[#This Row],[Ennustetut]]-Menot[[#This Row],[Toteutuneet]]</f>
        <v>-13</v>
      </c>
    </row>
    <row r="6" spans="2:10" ht="30" customHeight="1" x14ac:dyDescent="0.2">
      <c r="B6" s="8" t="s">
        <v>17</v>
      </c>
      <c r="C6" s="24">
        <v>25</v>
      </c>
      <c r="D6" s="12">
        <v>21</v>
      </c>
      <c r="E6" s="12">
        <f>Menot[[#This Row],[Ennustetut]]-Menot[[#This Row],[Toteutuneet]]</f>
        <v>4</v>
      </c>
    </row>
    <row r="7" spans="2:10" ht="30" customHeight="1" x14ac:dyDescent="0.2">
      <c r="B7" s="8" t="s">
        <v>18</v>
      </c>
      <c r="C7" s="24">
        <v>75</v>
      </c>
      <c r="D7" s="12">
        <v>83</v>
      </c>
      <c r="E7" s="12">
        <f>Menot[[#This Row],[Ennustetut]]-Menot[[#This Row],[Toteutuneet]]</f>
        <v>-8</v>
      </c>
    </row>
    <row r="8" spans="2:10" ht="30" customHeight="1" x14ac:dyDescent="0.2">
      <c r="B8" s="8" t="s">
        <v>19</v>
      </c>
      <c r="C8" s="24">
        <v>60</v>
      </c>
      <c r="D8" s="12">
        <v>60</v>
      </c>
      <c r="E8" s="12">
        <f>Menot[[#This Row],[Ennustetut]]-Menot[[#This Row],[Toteutuneet]]</f>
        <v>0</v>
      </c>
    </row>
    <row r="9" spans="2:10" ht="30" customHeight="1" x14ac:dyDescent="0.2">
      <c r="B9" s="8" t="s">
        <v>20</v>
      </c>
      <c r="C9" s="24">
        <v>0</v>
      </c>
      <c r="D9" s="12">
        <v>60</v>
      </c>
      <c r="E9" s="12">
        <f>Menot[[#This Row],[Ennustetut]]-Menot[[#This Row],[Toteutuneet]]</f>
        <v>-60</v>
      </c>
    </row>
    <row r="10" spans="2:10" ht="30" customHeight="1" x14ac:dyDescent="0.2">
      <c r="B10" s="8" t="s">
        <v>21</v>
      </c>
      <c r="C10" s="24">
        <v>180</v>
      </c>
      <c r="D10" s="12">
        <v>150</v>
      </c>
      <c r="E10" s="12">
        <f>Menot[[#This Row],[Ennustetut]]-Menot[[#This Row],[Toteutuneet]]</f>
        <v>30</v>
      </c>
    </row>
    <row r="11" spans="2:10" ht="30" customHeight="1" x14ac:dyDescent="0.2">
      <c r="B11" s="8" t="s">
        <v>22</v>
      </c>
      <c r="C11" s="24">
        <v>250</v>
      </c>
      <c r="D11" s="12">
        <v>250</v>
      </c>
      <c r="E11" s="12">
        <f>Menot[[#This Row],[Ennustetut]]-Menot[[#This Row],[Toteutuneet]]</f>
        <v>0</v>
      </c>
    </row>
    <row r="12" spans="2:10" ht="30" customHeight="1" x14ac:dyDescent="0.2">
      <c r="B12" s="8" t="s">
        <v>23</v>
      </c>
      <c r="C12" s="24">
        <v>75</v>
      </c>
      <c r="D12" s="12">
        <v>80</v>
      </c>
      <c r="E12" s="12">
        <f>Menot[[#This Row],[Ennustetut]]-Menot[[#This Row],[Toteutuneet]]</f>
        <v>-5</v>
      </c>
    </row>
    <row r="13" spans="2:10" ht="30" customHeight="1" x14ac:dyDescent="0.2">
      <c r="B13" s="8" t="s">
        <v>24</v>
      </c>
      <c r="C13" s="24">
        <v>280</v>
      </c>
      <c r="D13" s="12">
        <v>260</v>
      </c>
      <c r="E13" s="12">
        <f>Menot[[#This Row],[Ennustetut]]-Menot[[#This Row],[Toteutuneet]]</f>
        <v>20</v>
      </c>
      <c r="J13" s="23"/>
    </row>
    <row r="14" spans="2:10" ht="30" customHeight="1" x14ac:dyDescent="0.2">
      <c r="B14" s="8" t="s">
        <v>25</v>
      </c>
      <c r="C14" s="24">
        <v>75</v>
      </c>
      <c r="D14" s="12">
        <v>65</v>
      </c>
      <c r="E14" s="12">
        <f>Menot[[#This Row],[Ennustetut]]-Menot[[#This Row],[Toteutuneet]]</f>
        <v>10</v>
      </c>
    </row>
    <row r="15" spans="2:10" ht="30" customHeight="1" x14ac:dyDescent="0.2">
      <c r="B15" s="8" t="s">
        <v>26</v>
      </c>
      <c r="C15" s="24">
        <v>255</v>
      </c>
      <c r="D15" s="12">
        <v>255</v>
      </c>
      <c r="E15" s="12">
        <f>Menot[[#This Row],[Ennustetut]]-Menot[[#This Row],[Toteutuneet]]</f>
        <v>0</v>
      </c>
    </row>
    <row r="16" spans="2:10" ht="30" customHeight="1" x14ac:dyDescent="0.2">
      <c r="B16" s="8" t="s">
        <v>27</v>
      </c>
      <c r="C16" s="24">
        <v>100</v>
      </c>
      <c r="D16" s="12">
        <v>100</v>
      </c>
      <c r="E16" s="12">
        <f>Menot[[#This Row],[Ennustetut]]-Menot[[#This Row],[Toteutuneet]]</f>
        <v>0</v>
      </c>
    </row>
    <row r="17" spans="2:5" ht="30" customHeight="1" x14ac:dyDescent="0.2">
      <c r="B17" s="8" t="s">
        <v>28</v>
      </c>
      <c r="C17" s="24">
        <v>0</v>
      </c>
      <c r="D17" s="12">
        <v>0</v>
      </c>
      <c r="E17" s="12">
        <f>Menot[[#This Row],[Ennustetut]]-Menot[[#This Row],[Toteutuneet]]</f>
        <v>0</v>
      </c>
    </row>
    <row r="18" spans="2:5" ht="30" customHeight="1" x14ac:dyDescent="0.2">
      <c r="B18" s="8" t="s">
        <v>29</v>
      </c>
      <c r="C18" s="24">
        <v>0</v>
      </c>
      <c r="D18" s="12">
        <v>0</v>
      </c>
      <c r="E18" s="12">
        <f>Menot[[#This Row],[Ennustetut]]-Menot[[#This Row],[Toteutuneet]]</f>
        <v>0</v>
      </c>
    </row>
    <row r="19" spans="2:5" ht="30" customHeight="1" x14ac:dyDescent="0.2">
      <c r="B19" s="8" t="s">
        <v>30</v>
      </c>
      <c r="C19" s="24">
        <v>150</v>
      </c>
      <c r="D19" s="12">
        <v>150</v>
      </c>
      <c r="E19" s="12">
        <f>Menot[[#This Row],[Ennustetut]]-Menot[[#This Row],[Toteutuneet]]</f>
        <v>0</v>
      </c>
    </row>
    <row r="20" spans="2:5" ht="30" customHeight="1" x14ac:dyDescent="0.2">
      <c r="B20" s="8" t="s">
        <v>31</v>
      </c>
      <c r="C20" s="24">
        <v>225</v>
      </c>
      <c r="D20" s="12">
        <v>225</v>
      </c>
      <c r="E20" s="12">
        <f>Menot[[#This Row],[Ennustetut]]-Menot[[#This Row],[Toteutuneet]]</f>
        <v>0</v>
      </c>
    </row>
    <row r="21" spans="2:5" ht="30" customHeight="1" x14ac:dyDescent="0.2">
      <c r="B21" s="8" t="s">
        <v>32</v>
      </c>
      <c r="C21" s="24">
        <v>0</v>
      </c>
      <c r="D21" s="12">
        <v>0</v>
      </c>
      <c r="E21" s="12">
        <f>Menot[[#This Row],[Ennustetut]]-Menot[[#This Row],[Toteutuneet]]</f>
        <v>0</v>
      </c>
    </row>
    <row r="22" spans="2:5" ht="30" customHeight="1" x14ac:dyDescent="0.2">
      <c r="B22" s="26" t="s">
        <v>5</v>
      </c>
      <c r="C22" s="19">
        <f>SUBTOTAL(109,Menot[Ennustetut])</f>
        <v>3603</v>
      </c>
      <c r="D22" s="25">
        <f>SUBTOTAL(109,Menot[Toteutuneet])</f>
        <v>3655</v>
      </c>
      <c r="E22" s="21">
        <f>SUBTOTAL(109,Menot[Poikkeama])</f>
        <v>-52</v>
      </c>
    </row>
  </sheetData>
  <dataValidations count="5">
    <dataValidation allowBlank="1" showInputMessage="1" showErrorMessage="1" prompt="Kirjaa kuukauden menokohteet tähän sarakkeeseen tämän otsikon alle. Voit hakea tiettyjä kirjauksia otsikon suodattimien avulla" sqref="B1"/>
    <dataValidation allowBlank="1" showInputMessage="1" showErrorMessage="1" prompt="Kirjaa ennustetut menot tähän sarakkeeseen tämän otsikon alle" sqref="C1"/>
    <dataValidation allowBlank="1" showInputMessage="1" showErrorMessage="1" prompt="Kirjaa toteutuneet menot tähän sarakkeeseen tämän otsikon alle" sqref="D1"/>
    <dataValidation allowBlank="1" showInputMessage="1" showErrorMessage="1" prompt="Poikkeaman määrä lasketaan automaattisesti tähän sarakkeeseen tämän otsikon alle" sqref="E1"/>
    <dataValidation allowBlank="1" showInputMessage="1" showErrorMessage="1" prompt="Kirjoita kuukausittaiset menot tähän laskentataulukkoon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ap:HeadingPairs>
  <ap:TitlesOfParts>
    <vt:vector baseType="lpstr" size="9">
      <vt:lpstr>Kassavirta</vt:lpstr>
      <vt:lpstr>Kuukausitulot</vt:lpstr>
      <vt:lpstr>Kuukauden menot</vt:lpstr>
      <vt:lpstr>Otsikko1</vt:lpstr>
      <vt:lpstr>Otsikko2</vt:lpstr>
      <vt:lpstr>Otsikko3</vt:lpstr>
      <vt:lpstr>Kassavirta!Tulostusotsikot</vt:lpstr>
      <vt:lpstr>'Kuukauden menot'!Tulostusotsikot</vt:lpstr>
      <vt:lpstr>Kuukausitulot!Tulostusotsikot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admin</cp:lastModifiedBy>
  <dcterms:created xsi:type="dcterms:W3CDTF">2017-02-16T06:35:50Z</dcterms:created>
  <dcterms:modified xsi:type="dcterms:W3CDTF">2017-05-18T12:21:52Z</dcterms:modified>
</cp:coreProperties>
</file>