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1860" yWindow="0" windowWidth="28800" windowHeight="11760"/>
  </bookViews>
  <sheets>
    <sheet name="ANDMED" sheetId="1" r:id="rId1"/>
    <sheet name="MÕÕDUD" sheetId="2" r:id="rId2"/>
    <sheet name="KAAL ja KMI" sheetId="3" r:id="rId3"/>
    <sheet name="KAAL ja RASVAPROTSENT" sheetId="4" r:id="rId4"/>
  </sheets>
  <definedNames>
    <definedName name="Kogupikkus">ANDMED!$L$4</definedName>
    <definedName name="Pealkiri1">Andmed[[#Headers],[Kuupäev]]</definedName>
    <definedName name="PikkusMeetrites">ANDMED!$L$2</definedName>
    <definedName name="PikkusSentimeetrites">ANDMED!$L$3</definedName>
    <definedName name="_xlnm.Print_Titles" localSheetId="0">ANDMED!$6:$6</definedName>
    <definedName name="Reapäiseala1..L4">ANDMED!$K$2</definedName>
    <definedName name="RngKaal">OFFSET(Andmed[[#Headers],[Kaal (kg)]],1,0,COUNTA(Andmed[Kuupäev]))</definedName>
    <definedName name="RngKMI">OFFSET(Andmed[[#Headers],[Hinnanguline kehamassiindeksi (KMI)]],1,0,COUNTA(Andmed[Kuupäev]))</definedName>
    <definedName name="RngKRM">OFFSET(Andmed[[#Headers],[Hinnanguline keharasva mass]],1,0,COUNTA(Andmed[Kuupäev]))</definedName>
    <definedName name="RngKRP">OFFSET(Andmed[[#Headers],[Hinnanguline keha rasvaprotsent]],1,0,COUNTA(Andmed[Kuupäev]))</definedName>
    <definedName name="RngKüünarvars">OFFSET(Andmed[[#Headers],[Küünarvars (cm)]],1,0,COUNTA(Andmed[Kuupäev]))</definedName>
    <definedName name="RngKuupäev">OFFSET(Andmed[[#Headers],[Kuupäev]],1,0,COUNTA(Andmed[Kuupäev]))</definedName>
    <definedName name="RngPuusad">OFFSET(Andmed[[#Headers],[Puusad (cm)]],1,0,COUNTA(Andmed[Kuupäev]))</definedName>
    <definedName name="RngRanne">OFFSET(Andmed[[#Headers],[Ranne (cm)]],1,0,COUNTA(Andmed[Kuupäev]))</definedName>
    <definedName name="RngRind">OFFSET(Andmed[[#Headers],[Rind (cm)]],1,0,COUNTA(Andmed[Kuupäev]))</definedName>
    <definedName name="RngRKM">OFFSET(Andmed[[#Headers],[Hinnanguline rasvavaba kehamass]],1,0,COUNTA(Andmed[Kuupäev]))</definedName>
    <definedName name="RngTalje">OFFSET(Andmed[[#Headers],[Talje (cm)]],1,0,COUNTA(Andmed[Kuupäev]))</definedName>
  </definedNames>
  <calcPr calcId="171027"/>
</workbook>
</file>

<file path=xl/calcChain.xml><?xml version="1.0" encoding="utf-8"?>
<calcChain xmlns="http://schemas.openxmlformats.org/spreadsheetml/2006/main">
  <c r="B7" i="1" l="1"/>
  <c r="I7" i="1"/>
  <c r="J7" i="1" s="1"/>
  <c r="K7" i="1" s="1"/>
  <c r="B8" i="1"/>
  <c r="I8" i="1"/>
  <c r="J8" i="1" s="1"/>
  <c r="K8" i="1" s="1"/>
  <c r="B9" i="1"/>
  <c r="I9" i="1"/>
  <c r="J9" i="1" s="1"/>
  <c r="K9" i="1" s="1"/>
  <c r="B10" i="1"/>
  <c r="I10" i="1"/>
  <c r="J10" i="1" s="1"/>
  <c r="K10" i="1" s="1"/>
  <c r="B11" i="1"/>
  <c r="I11" i="1"/>
  <c r="J11" i="1" s="1"/>
  <c r="K11" i="1" s="1"/>
  <c r="B12" i="1"/>
  <c r="I12" i="1"/>
  <c r="J12" i="1" s="1"/>
  <c r="K12" i="1" s="1"/>
  <c r="L4" i="1" l="1"/>
  <c r="L8" i="1" l="1"/>
  <c r="L12" i="1"/>
  <c r="L10" i="1"/>
  <c r="L7" i="1"/>
  <c r="L11" i="1"/>
  <c r="L9" i="1"/>
</calcChain>
</file>

<file path=xl/sharedStrings.xml><?xml version="1.0" encoding="utf-8"?>
<sst xmlns="http://schemas.openxmlformats.org/spreadsheetml/2006/main" count="16" uniqueCount="16">
  <si>
    <t>Juhised. Värskendage pikkuse andmeid parempoolsetes lahtrites L2 ja L3. Sisestage alloleva andmetabeli näidisandmed enda kohta käivate andmetega; viimased neli (halli) veergu värskendatakse automaatselt. Selles töövihikus saate oma edenemist jälgida töölehtedel ja diagrammidel „MÕÕDUD“, „KAAL ja KMI“ ning „KAAL ja RASVAPROTSENT“.</t>
  </si>
  <si>
    <t>Kuupäev</t>
  </si>
  <si>
    <t>Kaal (kg)</t>
  </si>
  <si>
    <t>Rind (cm)</t>
  </si>
  <si>
    <t>Talje (cm)</t>
  </si>
  <si>
    <t>Puusad (cm)</t>
  </si>
  <si>
    <t>Ranne (cm)</t>
  </si>
  <si>
    <t>Küünarvars (cm)</t>
  </si>
  <si>
    <t>Hinnanguline rasvavaba kehamass</t>
  </si>
  <si>
    <t>Hinnanguline keharasva mass</t>
  </si>
  <si>
    <t>Pikkus (m)</t>
  </si>
  <si>
    <t>Pikkus (cm)</t>
  </si>
  <si>
    <t>Kokku (cm)</t>
  </si>
  <si>
    <t>Hinnanguline keha rasvaprotsent</t>
  </si>
  <si>
    <t>Hinnanguline kehamassiindeksi (KMI)</t>
  </si>
  <si>
    <r>
      <t xml:space="preserve">NAISTELE </t>
    </r>
    <r>
      <rPr>
        <b/>
        <i/>
        <sz val="12"/>
        <color theme="3"/>
        <rFont val="Century Gothic"/>
        <family val="2"/>
        <charset val="186"/>
        <scheme val="major"/>
      </rPr>
      <t>mõeldud</t>
    </r>
    <r>
      <rPr>
        <b/>
        <sz val="11"/>
        <color theme="3"/>
        <rFont val="Century Gothic"/>
        <family val="2"/>
        <charset val="186"/>
        <scheme val="major"/>
      </rPr>
      <t xml:space="preserve"> </t>
    </r>
    <r>
      <rPr>
        <b/>
        <sz val="22"/>
        <color theme="3"/>
        <rFont val="Century Gothic"/>
        <family val="2"/>
        <charset val="186"/>
        <scheme val="major"/>
      </rPr>
      <t>TREENINGU EDENEMISE DIAGRAMM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</si>
</sst>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#,##0_ ;\-#,##0\ "/>
    <numFmt numFmtId="165" formatCode="#,##0.00_ ;\-#,##0.00\ "/>
  </numFmts>
  <fonts count="24" x14ac:knownFonts="1">
    <font>
      <sz val="11"/>
      <name val="Corbel"/>
      <family val="2"/>
      <scheme val="minor"/>
    </font>
    <font>
      <sz val="11"/>
      <color theme="1"/>
      <name val="Corbel"/>
      <family val="2"/>
      <scheme val="minor"/>
    </font>
    <font>
      <sz val="8"/>
      <name val="Arial"/>
      <family val="2"/>
    </font>
    <font>
      <sz val="10"/>
      <name val="Corbel"/>
      <family val="2"/>
      <scheme val="minor"/>
    </font>
    <font>
      <b/>
      <sz val="22"/>
      <color theme="3"/>
      <name val="Century Gothic"/>
      <family val="2"/>
      <scheme val="major"/>
    </font>
    <font>
      <sz val="11"/>
      <name val="Corbel"/>
      <family val="2"/>
      <scheme val="minor"/>
    </font>
    <font>
      <sz val="18"/>
      <color theme="3"/>
      <name val="Century Gothic"/>
      <family val="2"/>
      <scheme val="maj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b/>
      <sz val="22"/>
      <color theme="3"/>
      <name val="Century Gothic"/>
      <family val="2"/>
      <charset val="186"/>
      <scheme val="major"/>
    </font>
    <font>
      <b/>
      <i/>
      <sz val="12"/>
      <color theme="3"/>
      <name val="Century Gothic"/>
      <family val="2"/>
      <charset val="186"/>
      <scheme val="major"/>
    </font>
    <font>
      <b/>
      <sz val="11"/>
      <color theme="3"/>
      <name val="Century Gothic"/>
      <family val="2"/>
      <charset val="186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4" fillId="0" borderId="0" applyNumberFormat="0" applyFill="0" applyProtection="0">
      <alignment horizontal="left"/>
    </xf>
    <xf numFmtId="165" fontId="5" fillId="0" borderId="0" applyFont="0" applyFill="0" applyBorder="0" applyAlignment="0" applyProtection="0"/>
    <xf numFmtId="164" fontId="5" fillId="0" borderId="0" applyFont="0" applyFill="0" applyBorder="0" applyProtection="0">
      <alignment horizontal="left" vertical="center" indent="1"/>
    </xf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4" fontId="5" fillId="0" borderId="0">
      <alignment wrapText="1"/>
    </xf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4" applyNumberFormat="0" applyAlignment="0" applyProtection="0"/>
    <xf numFmtId="0" fontId="13" fillId="8" borderId="5" applyNumberFormat="0" applyAlignment="0" applyProtection="0"/>
    <xf numFmtId="0" fontId="14" fillId="8" borderId="4" applyNumberFormat="0" applyAlignment="0" applyProtection="0"/>
    <xf numFmtId="0" fontId="15" fillId="0" borderId="6" applyNumberFormat="0" applyFill="0" applyAlignment="0" applyProtection="0"/>
    <xf numFmtId="0" fontId="16" fillId="9" borderId="7" applyNumberFormat="0" applyAlignment="0" applyProtection="0"/>
    <xf numFmtId="0" fontId="17" fillId="0" borderId="0" applyNumberFormat="0" applyFill="0" applyBorder="0" applyAlignment="0" applyProtection="0"/>
    <xf numFmtId="0" fontId="5" fillId="10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2">
    <xf numFmtId="0" fontId="0" fillId="0" borderId="0" xfId="0">
      <alignment wrapText="1"/>
    </xf>
    <xf numFmtId="0" fontId="3" fillId="0" borderId="0" xfId="0" applyFont="1">
      <alignment wrapText="1"/>
    </xf>
    <xf numFmtId="0" fontId="0" fillId="2" borderId="1" xfId="0" applyFont="1" applyFill="1" applyBorder="1" applyAlignment="1">
      <alignment horizontal="left" vertical="center" indent="3"/>
    </xf>
    <xf numFmtId="0" fontId="0" fillId="0" borderId="1" xfId="0" applyFont="1" applyBorder="1" applyAlignment="1">
      <alignment horizontal="left" vertical="center" indent="3"/>
    </xf>
    <xf numFmtId="0" fontId="0" fillId="3" borderId="0" xfId="0" applyFont="1" applyFill="1" applyBorder="1">
      <alignment wrapText="1"/>
    </xf>
    <xf numFmtId="0" fontId="21" fillId="0" borderId="0" xfId="1" applyFont="1" applyAlignment="1">
      <alignment horizontal="left" vertical="center"/>
    </xf>
    <xf numFmtId="164" fontId="0" fillId="0" borderId="1" xfId="3" applyNumberFormat="1" applyFont="1" applyBorder="1">
      <alignment horizontal="left" vertical="center" indent="1"/>
    </xf>
    <xf numFmtId="164" fontId="0" fillId="2" borderId="1" xfId="3" applyNumberFormat="1" applyFont="1" applyFill="1" applyBorder="1">
      <alignment horizontal="left" vertical="center" indent="1"/>
    </xf>
    <xf numFmtId="14" fontId="5" fillId="0" borderId="0" xfId="7" applyFont="1">
      <alignment wrapText="1"/>
    </xf>
    <xf numFmtId="165" fontId="5" fillId="0" borderId="0" xfId="2" applyFont="1" applyAlignment="1">
      <alignment wrapText="1"/>
    </xf>
    <xf numFmtId="165" fontId="5" fillId="35" borderId="0" xfId="2" applyFont="1" applyFill="1" applyAlignment="1">
      <alignment wrapText="1"/>
    </xf>
    <xf numFmtId="0" fontId="0" fillId="0" borderId="0" xfId="0" applyFont="1" applyAlignment="1">
      <alignment horizontal="left" vertical="center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22" builtinId="53" customBuiltin="1"/>
    <cellStyle name="Good" xfId="12" builtinId="26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Kuupäev" xfId="7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6" builtinId="5" customBuiltin="1"/>
    <cellStyle name="Title" xfId="8" builtinId="15" customBuiltin="1"/>
    <cellStyle name="Total" xfId="23" builtinId="25" customBuiltin="1"/>
    <cellStyle name="Warning Text" xfId="20" builtinId="11" customBuiltin="1"/>
  </cellStyles>
  <dxfs count="12"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</dxf>
    <dxf>
      <fill>
        <patternFill patternType="solid">
          <fgColor indexed="64"/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MÕÕDUD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ANDMED!$D$6</c:f>
              <c:strCache>
                <c:ptCount val="1"/>
                <c:pt idx="0">
                  <c:v>Rind (cm)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[0]!RngKuupäev</c:f>
              <c:numCache>
                <c:formatCode>m/d/yyyy</c:formatCode>
                <c:ptCount val="6"/>
                <c:pt idx="0">
                  <c:v>43226</c:v>
                </c:pt>
                <c:pt idx="1">
                  <c:v>43231</c:v>
                </c:pt>
                <c:pt idx="2">
                  <c:v>43236</c:v>
                </c:pt>
                <c:pt idx="3">
                  <c:v>43241</c:v>
                </c:pt>
                <c:pt idx="4">
                  <c:v>43246</c:v>
                </c:pt>
                <c:pt idx="5">
                  <c:v>43251</c:v>
                </c:pt>
              </c:numCache>
            </c:numRef>
          </c:cat>
          <c:val>
            <c:numRef>
              <c:f>[0]!RngRind</c:f>
              <c:numCache>
                <c:formatCode>#,##0.00_ ;\-#,##0.00\ </c:formatCode>
                <c:ptCount val="6"/>
                <c:pt idx="0">
                  <c:v>78.7</c:v>
                </c:pt>
                <c:pt idx="1">
                  <c:v>78.7</c:v>
                </c:pt>
                <c:pt idx="2">
                  <c:v>78.7</c:v>
                </c:pt>
                <c:pt idx="3">
                  <c:v>78.7</c:v>
                </c:pt>
                <c:pt idx="4">
                  <c:v>78.7</c:v>
                </c:pt>
                <c:pt idx="5">
                  <c:v>78.7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A1-44BB-AB4B-6099B36D52D1}"/>
            </c:ext>
          </c:extLst>
        </c:ser>
        <c:ser>
          <c:idx val="1"/>
          <c:order val="1"/>
          <c:tx>
            <c:strRef>
              <c:f>ANDMED!$E$6</c:f>
              <c:strCache>
                <c:ptCount val="1"/>
                <c:pt idx="0">
                  <c:v>Talje (cm)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[0]!RngKuupäev</c:f>
              <c:numCache>
                <c:formatCode>m/d/yyyy</c:formatCode>
                <c:ptCount val="6"/>
                <c:pt idx="0">
                  <c:v>43226</c:v>
                </c:pt>
                <c:pt idx="1">
                  <c:v>43231</c:v>
                </c:pt>
                <c:pt idx="2">
                  <c:v>43236</c:v>
                </c:pt>
                <c:pt idx="3">
                  <c:v>43241</c:v>
                </c:pt>
                <c:pt idx="4">
                  <c:v>43246</c:v>
                </c:pt>
                <c:pt idx="5">
                  <c:v>43251</c:v>
                </c:pt>
              </c:numCache>
            </c:numRef>
          </c:cat>
          <c:val>
            <c:numRef>
              <c:f>[0]!RngTalje</c:f>
              <c:numCache>
                <c:formatCode>#,##0.00_ ;\-#,##0.00\ </c:formatCode>
                <c:ptCount val="6"/>
                <c:pt idx="0">
                  <c:v>66.040000000000006</c:v>
                </c:pt>
                <c:pt idx="1">
                  <c:v>66.040000000000006</c:v>
                </c:pt>
                <c:pt idx="2">
                  <c:v>66.040000000000006</c:v>
                </c:pt>
                <c:pt idx="3">
                  <c:v>66.040000000000006</c:v>
                </c:pt>
                <c:pt idx="4">
                  <c:v>66.040000000000006</c:v>
                </c:pt>
                <c:pt idx="5">
                  <c:v>66.040000000000006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A1-44BB-AB4B-6099B36D52D1}"/>
            </c:ext>
          </c:extLst>
        </c:ser>
        <c:ser>
          <c:idx val="2"/>
          <c:order val="2"/>
          <c:tx>
            <c:strRef>
              <c:f>ANDMED!$F$6</c:f>
              <c:strCache>
                <c:ptCount val="1"/>
                <c:pt idx="0">
                  <c:v>Puusad (cm)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[0]!RngKuupäev</c:f>
              <c:numCache>
                <c:formatCode>m/d/yyyy</c:formatCode>
                <c:ptCount val="6"/>
                <c:pt idx="0">
                  <c:v>43226</c:v>
                </c:pt>
                <c:pt idx="1">
                  <c:v>43231</c:v>
                </c:pt>
                <c:pt idx="2">
                  <c:v>43236</c:v>
                </c:pt>
                <c:pt idx="3">
                  <c:v>43241</c:v>
                </c:pt>
                <c:pt idx="4">
                  <c:v>43246</c:v>
                </c:pt>
                <c:pt idx="5">
                  <c:v>43251</c:v>
                </c:pt>
              </c:numCache>
            </c:numRef>
          </c:cat>
          <c:val>
            <c:numRef>
              <c:f>[0]!RngPuusad</c:f>
              <c:numCache>
                <c:formatCode>#,##0.00_ ;\-#,##0.00\ </c:formatCode>
                <c:ptCount val="6"/>
                <c:pt idx="0">
                  <c:v>88.9</c:v>
                </c:pt>
                <c:pt idx="1">
                  <c:v>88.9</c:v>
                </c:pt>
                <c:pt idx="2">
                  <c:v>88.9</c:v>
                </c:pt>
                <c:pt idx="3">
                  <c:v>88.9</c:v>
                </c:pt>
                <c:pt idx="4">
                  <c:v>88.9</c:v>
                </c:pt>
                <c:pt idx="5">
                  <c:v>88.9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A1-44BB-AB4B-6099B36D52D1}"/>
            </c:ext>
          </c:extLst>
        </c:ser>
        <c:ser>
          <c:idx val="3"/>
          <c:order val="3"/>
          <c:tx>
            <c:strRef>
              <c:f>ANDMED!$G$6</c:f>
              <c:strCache>
                <c:ptCount val="1"/>
                <c:pt idx="0">
                  <c:v>Ranne (cm)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[0]!RngKuupäev</c:f>
              <c:numCache>
                <c:formatCode>m/d/yyyy</c:formatCode>
                <c:ptCount val="6"/>
                <c:pt idx="0">
                  <c:v>43226</c:v>
                </c:pt>
                <c:pt idx="1">
                  <c:v>43231</c:v>
                </c:pt>
                <c:pt idx="2">
                  <c:v>43236</c:v>
                </c:pt>
                <c:pt idx="3">
                  <c:v>43241</c:v>
                </c:pt>
                <c:pt idx="4">
                  <c:v>43246</c:v>
                </c:pt>
                <c:pt idx="5">
                  <c:v>43251</c:v>
                </c:pt>
              </c:numCache>
            </c:numRef>
          </c:cat>
          <c:val>
            <c:numRef>
              <c:f>[0]!RngRanne</c:f>
              <c:numCache>
                <c:formatCode>#,##0.00_ ;\-#,##0.00\ </c:formatCode>
                <c:ptCount val="6"/>
                <c:pt idx="0">
                  <c:v>15.24</c:v>
                </c:pt>
                <c:pt idx="1">
                  <c:v>15.24</c:v>
                </c:pt>
                <c:pt idx="2">
                  <c:v>15.24</c:v>
                </c:pt>
                <c:pt idx="3">
                  <c:v>15.24</c:v>
                </c:pt>
                <c:pt idx="4">
                  <c:v>15.24</c:v>
                </c:pt>
                <c:pt idx="5">
                  <c:v>15.24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A1-44BB-AB4B-6099B36D52D1}"/>
            </c:ext>
          </c:extLst>
        </c:ser>
        <c:ser>
          <c:idx val="4"/>
          <c:order val="4"/>
          <c:tx>
            <c:strRef>
              <c:f>ANDMED!$H$6</c:f>
              <c:strCache>
                <c:ptCount val="1"/>
                <c:pt idx="0">
                  <c:v>Küünarvars (cm)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[0]!RngKuupäev</c:f>
              <c:numCache>
                <c:formatCode>m/d/yyyy</c:formatCode>
                <c:ptCount val="6"/>
                <c:pt idx="0">
                  <c:v>43226</c:v>
                </c:pt>
                <c:pt idx="1">
                  <c:v>43231</c:v>
                </c:pt>
                <c:pt idx="2">
                  <c:v>43236</c:v>
                </c:pt>
                <c:pt idx="3">
                  <c:v>43241</c:v>
                </c:pt>
                <c:pt idx="4">
                  <c:v>43246</c:v>
                </c:pt>
                <c:pt idx="5">
                  <c:v>43251</c:v>
                </c:pt>
              </c:numCache>
            </c:numRef>
          </c:cat>
          <c:val>
            <c:numRef>
              <c:f>[0]!RngKüünarvars</c:f>
              <c:numCache>
                <c:formatCode>#,##0.00_ ;\-#,##0.00\ </c:formatCode>
                <c:ptCount val="6"/>
                <c:pt idx="0">
                  <c:v>24.13</c:v>
                </c:pt>
                <c:pt idx="1">
                  <c:v>24.13</c:v>
                </c:pt>
                <c:pt idx="2">
                  <c:v>24.13</c:v>
                </c:pt>
                <c:pt idx="3">
                  <c:v>24.13</c:v>
                </c:pt>
                <c:pt idx="4">
                  <c:v>24.13</c:v>
                </c:pt>
                <c:pt idx="5">
                  <c:v>24.13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A1-44BB-AB4B-6099B36D5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596000"/>
        <c:axId val="133146016"/>
      </c:lineChart>
      <c:dateAx>
        <c:axId val="13259600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146016"/>
        <c:crosses val="autoZero"/>
        <c:auto val="1"/>
        <c:lblOffset val="100"/>
        <c:baseTimeUnit val="days"/>
      </c:dateAx>
      <c:valAx>
        <c:axId val="13314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cm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_ ;\-#,##0.0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596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KAAL</a:t>
            </a:r>
            <a:r>
              <a:rPr lang="en-US" baseline="0"/>
              <a:t> ja KMI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ANDMED!$C$6</c:f>
              <c:strCache>
                <c:ptCount val="1"/>
                <c:pt idx="0">
                  <c:v>Kaal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[0]!RngKuupäev</c:f>
              <c:numCache>
                <c:formatCode>m/d/yyyy</c:formatCode>
                <c:ptCount val="6"/>
                <c:pt idx="0">
                  <c:v>43226</c:v>
                </c:pt>
                <c:pt idx="1">
                  <c:v>43231</c:v>
                </c:pt>
                <c:pt idx="2">
                  <c:v>43236</c:v>
                </c:pt>
                <c:pt idx="3">
                  <c:v>43241</c:v>
                </c:pt>
                <c:pt idx="4">
                  <c:v>43246</c:v>
                </c:pt>
                <c:pt idx="5">
                  <c:v>43251</c:v>
                </c:pt>
              </c:numCache>
            </c:numRef>
          </c:cat>
          <c:val>
            <c:numRef>
              <c:f>[0]!RngKaal</c:f>
              <c:numCache>
                <c:formatCode>#,##0.00_ ;\-#,##0.00\ </c:formatCode>
                <c:ptCount val="6"/>
                <c:pt idx="0">
                  <c:v>58.5</c:v>
                </c:pt>
                <c:pt idx="1">
                  <c:v>58.5</c:v>
                </c:pt>
                <c:pt idx="2">
                  <c:v>58.5</c:v>
                </c:pt>
                <c:pt idx="3">
                  <c:v>58.5</c:v>
                </c:pt>
                <c:pt idx="4">
                  <c:v>58.5</c:v>
                </c:pt>
                <c:pt idx="5">
                  <c:v>58.5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3-4230-A16C-895544D2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3080400"/>
        <c:axId val="132443856"/>
      </c:barChart>
      <c:lineChart>
        <c:grouping val="standard"/>
        <c:varyColors val="0"/>
        <c:ser>
          <c:idx val="2"/>
          <c:order val="1"/>
          <c:tx>
            <c:strRef>
              <c:f>ANDMED!$L$6</c:f>
              <c:strCache>
                <c:ptCount val="1"/>
                <c:pt idx="0">
                  <c:v>Hinnanguline kehamassiindeksi (KMI)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[0]!RngKuupäev</c:f>
              <c:numCache>
                <c:formatCode>m/d/yyyy</c:formatCode>
                <c:ptCount val="6"/>
                <c:pt idx="0">
                  <c:v>43226</c:v>
                </c:pt>
                <c:pt idx="1">
                  <c:v>43231</c:v>
                </c:pt>
                <c:pt idx="2">
                  <c:v>43236</c:v>
                </c:pt>
                <c:pt idx="3">
                  <c:v>43241</c:v>
                </c:pt>
                <c:pt idx="4">
                  <c:v>43246</c:v>
                </c:pt>
                <c:pt idx="5">
                  <c:v>43251</c:v>
                </c:pt>
              </c:numCache>
            </c:numRef>
          </c:cat>
          <c:val>
            <c:numRef>
              <c:f>[0]!RngKMI</c:f>
              <c:numCache>
                <c:formatCode>#,##0.00_ ;\-#,##0.00\ </c:formatCode>
                <c:ptCount val="6"/>
                <c:pt idx="0">
                  <c:v>20.727040816326532</c:v>
                </c:pt>
                <c:pt idx="1">
                  <c:v>20.727040816326532</c:v>
                </c:pt>
                <c:pt idx="2">
                  <c:v>20.727040816326532</c:v>
                </c:pt>
                <c:pt idx="3">
                  <c:v>20.727040816326532</c:v>
                </c:pt>
                <c:pt idx="4">
                  <c:v>20.727040816326532</c:v>
                </c:pt>
                <c:pt idx="5">
                  <c:v>20.727040816326532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73-4230-A16C-895544D2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447696"/>
        <c:axId val="132446288"/>
      </c:lineChart>
      <c:dateAx>
        <c:axId val="13308040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43856"/>
        <c:crosses val="autoZero"/>
        <c:auto val="1"/>
        <c:lblOffset val="100"/>
        <c:baseTimeUnit val="days"/>
      </c:dateAx>
      <c:valAx>
        <c:axId val="13244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_ ;\-#,##0.0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080400"/>
        <c:crosses val="autoZero"/>
        <c:crossBetween val="between"/>
      </c:valAx>
      <c:valAx>
        <c:axId val="1324462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KMI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_ ;\-#,##0.00\ 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47696"/>
        <c:crosses val="max"/>
        <c:crossBetween val="between"/>
      </c:valAx>
      <c:dateAx>
        <c:axId val="1324476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324462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KAAL ja RASVAPROTSENT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ANDMED!$J$6</c:f>
              <c:strCache>
                <c:ptCount val="1"/>
                <c:pt idx="0">
                  <c:v>Hinnanguline keharasva mass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[0]!RngKuupäev</c:f>
              <c:numCache>
                <c:formatCode>m/d/yyyy</c:formatCode>
                <c:ptCount val="6"/>
                <c:pt idx="0">
                  <c:v>43226</c:v>
                </c:pt>
                <c:pt idx="1">
                  <c:v>43231</c:v>
                </c:pt>
                <c:pt idx="2">
                  <c:v>43236</c:v>
                </c:pt>
                <c:pt idx="3">
                  <c:v>43241</c:v>
                </c:pt>
                <c:pt idx="4">
                  <c:v>43246</c:v>
                </c:pt>
                <c:pt idx="5">
                  <c:v>43251</c:v>
                </c:pt>
              </c:numCache>
            </c:numRef>
          </c:cat>
          <c:val>
            <c:numRef>
              <c:f>[0]!RngKRM</c:f>
              <c:numCache>
                <c:formatCode>#,##0.00_ ;\-#,##0.00\ </c:formatCode>
                <c:ptCount val="6"/>
                <c:pt idx="0">
                  <c:v>14.669293845923569</c:v>
                </c:pt>
                <c:pt idx="1">
                  <c:v>14.669293845923569</c:v>
                </c:pt>
                <c:pt idx="2">
                  <c:v>14.669293845923569</c:v>
                </c:pt>
                <c:pt idx="3">
                  <c:v>14.669293845923569</c:v>
                </c:pt>
                <c:pt idx="4">
                  <c:v>14.669293845923569</c:v>
                </c:pt>
                <c:pt idx="5">
                  <c:v>14.669293845923569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6-4EF1-859A-4D5C0E71A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3083160"/>
        <c:axId val="134150160"/>
      </c:barChart>
      <c:lineChart>
        <c:grouping val="standard"/>
        <c:varyColors val="0"/>
        <c:ser>
          <c:idx val="1"/>
          <c:order val="1"/>
          <c:tx>
            <c:strRef>
              <c:f>ANDMED!$K$6</c:f>
              <c:strCache>
                <c:ptCount val="1"/>
                <c:pt idx="0">
                  <c:v>Hinnanguline keha rasvaprotsent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ANDMED!$B$7:$B$12</c:f>
              <c:numCache>
                <c:formatCode>m/d/yyyy</c:formatCode>
                <c:ptCount val="6"/>
                <c:pt idx="0">
                  <c:v>43226</c:v>
                </c:pt>
                <c:pt idx="1">
                  <c:v>43231</c:v>
                </c:pt>
                <c:pt idx="2">
                  <c:v>43236</c:v>
                </c:pt>
                <c:pt idx="3">
                  <c:v>43241</c:v>
                </c:pt>
                <c:pt idx="4">
                  <c:v>43246</c:v>
                </c:pt>
                <c:pt idx="5">
                  <c:v>43251</c:v>
                </c:pt>
              </c:numCache>
            </c:numRef>
          </c:cat>
          <c:val>
            <c:numRef>
              <c:f>[0]!RngKRP</c:f>
              <c:numCache>
                <c:formatCode>#,##0.00_ ;\-#,##0.00\ </c:formatCode>
                <c:ptCount val="6"/>
                <c:pt idx="0">
                  <c:v>25.075715975937726</c:v>
                </c:pt>
                <c:pt idx="1">
                  <c:v>25.075715975937726</c:v>
                </c:pt>
                <c:pt idx="2">
                  <c:v>25.075715975937726</c:v>
                </c:pt>
                <c:pt idx="3">
                  <c:v>25.075715975937726</c:v>
                </c:pt>
                <c:pt idx="4">
                  <c:v>25.075715975937726</c:v>
                </c:pt>
                <c:pt idx="5">
                  <c:v>25.075715975937726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D6-4EF1-859A-4D5C0E71A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38736"/>
        <c:axId val="133532208"/>
      </c:lineChart>
      <c:dateAx>
        <c:axId val="1330831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50160"/>
        <c:crosses val="autoZero"/>
        <c:auto val="1"/>
        <c:lblOffset val="100"/>
        <c:baseTimeUnit val="days"/>
      </c:dateAx>
      <c:valAx>
        <c:axId val="13415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_ ;\-#,##0.0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083160"/>
        <c:crosses val="autoZero"/>
        <c:crossBetween val="between"/>
      </c:valAx>
      <c:valAx>
        <c:axId val="13353220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keha rasvaprotsent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_ ;\-#,##0.00\ 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538736"/>
        <c:crosses val="max"/>
        <c:crossBetween val="between"/>
      </c:valAx>
      <c:dateAx>
        <c:axId val="1335387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33532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>
    <tabColor theme="4" tint="-0.249977111117893"/>
  </sheetPr>
  <sheetViews>
    <sheetView zoomScale="140" workbookViewId="0" zoomToFit="1"/>
  </sheetViews>
  <pageMargins left="0.7" right="0.7" top="0.75" bottom="0.75" header="0.3" footer="0.3"/>
  <pageSetup paperSize="9" orientation="landscape" r:id="rId1"/>
  <headerFooter differentFirst="1">
    <oddFooter>Page &amp;P of &amp;N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>
    <tabColor theme="6" tint="-0.249977111117893"/>
  </sheetPr>
  <sheetViews>
    <sheetView zoomScale="140" workbookViewId="0" zoomToFit="1"/>
  </sheetViews>
  <pageMargins left="0.7" right="0.7" top="0.75" bottom="0.75" header="0.3" footer="0.3"/>
  <pageSetup paperSize="9" orientation="landscape" r:id="rId1"/>
  <headerFooter differentFirst="1">
    <oddFooter>Page &amp;P of &amp;N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>
    <tabColor theme="8" tint="-0.249977111117893"/>
  </sheetPr>
  <sheetViews>
    <sheetView zoomScale="140" workbookViewId="0" zoomToFit="1"/>
  </sheetViews>
  <pageMargins left="0.7" right="0.7" top="0.75" bottom="0.75" header="0.3" footer="0.3"/>
  <pageSetup paperSize="9" orientation="landscape" r:id="rId1"/>
  <headerFooter differentFirst="1">
    <oddFooter>Page &amp;P of &amp;N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482" cy="6075589"/>
    <xdr:graphicFrame macro="">
      <xdr:nvGraphicFramePr>
        <xdr:cNvPr id="2" name="Diagramm 1" descr="Rinna, talje, puusa, randme ja küünarvarre mõõtude muutust ajas kujutav diagramm „Mõõdud“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0482" cy="6075589"/>
    <xdr:graphicFrame macro="">
      <xdr:nvGraphicFramePr>
        <xdr:cNvPr id="2" name="Diagramm 1" descr="Kaalu ja hinnangulise kehamassiindeksi muutust ajas kujutav diagramm „Kaal ja kehamassiindeks“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0482" cy="6075589"/>
    <xdr:graphicFrame macro="">
      <xdr:nvGraphicFramePr>
        <xdr:cNvPr id="2" name="Diagramm 1" descr="Kaalu ja hinnangulise keha rasvaprotsendi osakaalu muutust ajas kujutav diagramm „Kaal ja rasvaprotsent“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Andmed" displayName="Andmed" ref="B6:L12" totalsRowShown="0" headerRowDxfId="11">
  <autoFilter ref="B6:L12"/>
  <tableColumns count="11">
    <tableColumn id="1" name="Kuupäev" dataDxfId="10" dataCellStyle="Kuupäev"/>
    <tableColumn id="2" name="Kaal (kg)" dataDxfId="9"/>
    <tableColumn id="3" name="Rind (cm)" dataDxfId="8"/>
    <tableColumn id="4" name="Talje (cm)" dataDxfId="7"/>
    <tableColumn id="5" name="Puusad (cm)" dataDxfId="6"/>
    <tableColumn id="6" name="Ranne (cm)" dataDxfId="5"/>
    <tableColumn id="7" name="Küünarvars (cm)" dataDxfId="4"/>
    <tableColumn id="8" name="Hinnanguline rasvavaba kehamass" dataDxfId="3">
      <calculatedColumnFormula>((((Andmed[[#This Row],[Kaal (kg)]]/0.45359)*0.732)+ 8.987)+((Andmed[[#This Row],[Ranne (cm)]]/2.54)/3.14)-((Andmed[[#This Row],[Talje (cm)]]/2.54)*0.157)-((Andmed[[#This Row],[Puusad (cm)]]/2.54)*0.249)+((Andmed[[#This Row],[Küünarvars (cm)]]/2.54)*0.434))*0.45359</calculatedColumnFormula>
    </tableColumn>
    <tableColumn id="9" name="Hinnanguline keharasva mass" dataDxfId="2">
      <calculatedColumnFormula>Andmed[[#This Row],[Kaal (kg)]]-Andmed[[#This Row],[Hinnanguline rasvavaba kehamass]]</calculatedColumnFormula>
    </tableColumn>
    <tableColumn id="10" name="Hinnanguline keha rasvaprotsent" dataDxfId="1">
      <calculatedColumnFormula>(Andmed[[#This Row],[Hinnanguline keharasva mass]]*100)/Andmed[[#This Row],[Kaal (kg)]]</calculatedColumnFormula>
    </tableColumn>
    <tableColumn id="11" name="Hinnanguline kehamassiindeksi (KMI)" dataDxfId="0">
      <calculatedColumnFormula>C7/(Kogupikkus/100)^2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Sisestage sellesse tabelisse kuupäev ja mõõdud, nagu kaal, rind, talje, puus, ranne ja küünarvars. Neli viimast veergu arvutatakse automaatselt."/>
    </ext>
  </extLst>
</table>
</file>

<file path=xl/theme/theme1.xml><?xml version="1.0" encoding="utf-8"?>
<a:theme xmlns:a="http://schemas.openxmlformats.org/drawingml/2006/main" name="Fixed asset record">
  <a:themeElements>
    <a:clrScheme name="Fitness and weight loss chart for men (metric)">
      <a:dk1>
        <a:srgbClr val="000000"/>
      </a:dk1>
      <a:lt1>
        <a:srgbClr val="FFFFFF"/>
      </a:lt1>
      <a:dk2>
        <a:srgbClr val="545454"/>
      </a:dk2>
      <a:lt2>
        <a:srgbClr val="BFBFBF"/>
      </a:lt2>
      <a:accent1>
        <a:srgbClr val="40BAD2"/>
      </a:accent1>
      <a:accent2>
        <a:srgbClr val="FAB900"/>
      </a:accent2>
      <a:accent3>
        <a:srgbClr val="90BB23"/>
      </a:accent3>
      <a:accent4>
        <a:srgbClr val="EE7008"/>
      </a:accent4>
      <a:accent5>
        <a:srgbClr val="1AB39F"/>
      </a:accent5>
      <a:accent6>
        <a:srgbClr val="D5393D"/>
      </a:accent6>
      <a:hlink>
        <a:srgbClr val="90BB23"/>
      </a:hlink>
      <a:folHlink>
        <a:srgbClr val="EE7008"/>
      </a:folHlink>
    </a:clrScheme>
    <a:fontScheme name="Fitness and weight loss chart for men (metric)">
      <a:majorFont>
        <a:latin typeface="Century Gothic"/>
        <a:ea typeface=""/>
        <a:cs typeface=""/>
      </a:majorFont>
      <a:minorFont>
        <a:latin typeface="Corbel"/>
        <a:ea typeface=""/>
        <a:cs typeface=""/>
      </a:minorFont>
    </a:fontScheme>
    <a:fmtScheme name="Fram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20000"/>
                <a:lumMod val="102000"/>
              </a:schemeClr>
            </a:gs>
            <a:gs pos="48000">
              <a:schemeClr val="phClr">
                <a:tint val="98000"/>
                <a:shade val="90000"/>
                <a:satMod val="110000"/>
                <a:lumMod val="103000"/>
              </a:schemeClr>
            </a:gs>
            <a:gs pos="100000">
              <a:schemeClr val="phClr">
                <a:tint val="98000"/>
                <a:shade val="8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rame" id="{F226E7A2-7162-461C-9490-D27D9DC04E43}" vid="{629A0216-3BBD-45C0-B63F-2683BEA18F6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B1:L12"/>
  <sheetViews>
    <sheetView showGridLines="0" tabSelected="1" workbookViewId="0"/>
  </sheetViews>
  <sheetFormatPr defaultRowHeight="30" customHeight="1" x14ac:dyDescent="0.25"/>
  <cols>
    <col min="1" max="1" width="2.625" customWidth="1"/>
    <col min="2" max="2" width="14.25" style="1" customWidth="1"/>
    <col min="3" max="3" width="11" style="1" customWidth="1"/>
    <col min="4" max="4" width="11.75" style="1" customWidth="1"/>
    <col min="5" max="5" width="12.5" style="1" customWidth="1"/>
    <col min="6" max="6" width="13.25" style="1" customWidth="1"/>
    <col min="7" max="7" width="12.625" style="1" customWidth="1"/>
    <col min="8" max="8" width="16.25" style="1" customWidth="1"/>
    <col min="9" max="9" width="22.375" style="1" customWidth="1"/>
    <col min="10" max="11" width="19.5" style="1" customWidth="1"/>
    <col min="12" max="12" width="22.75" style="1" customWidth="1"/>
    <col min="13" max="13" width="2.625" customWidth="1"/>
  </cols>
  <sheetData>
    <row r="1" spans="2:12" ht="51.2" customHeight="1" x14ac:dyDescent="0.25">
      <c r="B1" s="5" t="s">
        <v>15</v>
      </c>
      <c r="C1"/>
      <c r="D1"/>
      <c r="E1"/>
      <c r="F1"/>
      <c r="G1"/>
      <c r="H1"/>
      <c r="I1"/>
      <c r="J1"/>
      <c r="K1"/>
      <c r="L1"/>
    </row>
    <row r="2" spans="2:12" ht="16.5" customHeight="1" x14ac:dyDescent="0.25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3" t="s">
        <v>10</v>
      </c>
      <c r="L2" s="6">
        <v>1</v>
      </c>
    </row>
    <row r="3" spans="2:12" ht="16.5" customHeight="1" x14ac:dyDescent="0.25">
      <c r="B3" s="11"/>
      <c r="C3" s="11"/>
      <c r="D3" s="11"/>
      <c r="E3" s="11"/>
      <c r="F3" s="11"/>
      <c r="G3" s="11"/>
      <c r="H3" s="11"/>
      <c r="I3" s="11"/>
      <c r="J3" s="11"/>
      <c r="K3" s="3" t="s">
        <v>11</v>
      </c>
      <c r="L3" s="6">
        <v>68</v>
      </c>
    </row>
    <row r="4" spans="2:12" ht="16.5" customHeight="1" x14ac:dyDescent="0.25">
      <c r="B4" s="11"/>
      <c r="C4" s="11"/>
      <c r="D4" s="11"/>
      <c r="E4" s="11"/>
      <c r="F4" s="11"/>
      <c r="G4" s="11"/>
      <c r="H4" s="11"/>
      <c r="I4" s="11"/>
      <c r="J4" s="11"/>
      <c r="K4" s="2" t="s">
        <v>12</v>
      </c>
      <c r="L4" s="7">
        <f>PikkusMeetrites*100+PikkusSentimeetrites</f>
        <v>168</v>
      </c>
    </row>
    <row r="5" spans="2:12" ht="15" x14ac:dyDescent="0.25">
      <c r="B5" s="11"/>
      <c r="C5" s="11"/>
      <c r="D5" s="11"/>
      <c r="E5" s="11"/>
      <c r="F5" s="11"/>
      <c r="G5" s="11"/>
      <c r="H5" s="11"/>
      <c r="I5" s="11"/>
      <c r="J5" s="11"/>
      <c r="K5"/>
      <c r="L5"/>
    </row>
    <row r="6" spans="2:12" x14ac:dyDescent="0.25"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  <c r="K6" s="4" t="s">
        <v>13</v>
      </c>
      <c r="L6" s="4" t="s">
        <v>14</v>
      </c>
    </row>
    <row r="7" spans="2:12" ht="30" customHeight="1" x14ac:dyDescent="0.25">
      <c r="B7" s="8">
        <f ca="1">TODAY()-25</f>
        <v>43226</v>
      </c>
      <c r="C7" s="9">
        <v>58.5</v>
      </c>
      <c r="D7" s="9">
        <v>78.7</v>
      </c>
      <c r="E7" s="9">
        <v>66.040000000000006</v>
      </c>
      <c r="F7" s="9">
        <v>88.9</v>
      </c>
      <c r="G7" s="9">
        <v>15.24</v>
      </c>
      <c r="H7" s="9">
        <v>24.13</v>
      </c>
      <c r="I7" s="10">
        <f>((((Andmed[[#This Row],[Kaal (kg)]]/0.45359)*0.732)+ 8.987)+((Andmed[[#This Row],[Ranne (cm)]]/2.54)/3.14)-((Andmed[[#This Row],[Talje (cm)]]/2.54)*0.157)-((Andmed[[#This Row],[Puusad (cm)]]/2.54)*0.249)+((Andmed[[#This Row],[Küünarvars (cm)]]/2.54)*0.434))*0.45359</f>
        <v>43.830706154076431</v>
      </c>
      <c r="J7" s="10">
        <f>Andmed[[#This Row],[Kaal (kg)]]-Andmed[[#This Row],[Hinnanguline rasvavaba kehamass]]</f>
        <v>14.669293845923569</v>
      </c>
      <c r="K7" s="10">
        <f>(Andmed[[#This Row],[Hinnanguline keharasva mass]]*100)/Andmed[[#This Row],[Kaal (kg)]]</f>
        <v>25.075715975937726</v>
      </c>
      <c r="L7" s="10">
        <f t="shared" ref="L7:L12" si="0">C7/(Kogupikkus/100)^2</f>
        <v>20.727040816326532</v>
      </c>
    </row>
    <row r="8" spans="2:12" ht="30" customHeight="1" x14ac:dyDescent="0.25">
      <c r="B8" s="8">
        <f ca="1">TODAY()-20</f>
        <v>43231</v>
      </c>
      <c r="C8" s="9">
        <v>58.5</v>
      </c>
      <c r="D8" s="9">
        <v>78.7</v>
      </c>
      <c r="E8" s="9">
        <v>66.040000000000006</v>
      </c>
      <c r="F8" s="9">
        <v>88.9</v>
      </c>
      <c r="G8" s="9">
        <v>15.24</v>
      </c>
      <c r="H8" s="9">
        <v>24.13</v>
      </c>
      <c r="I8" s="10">
        <f>((((Andmed[[#This Row],[Kaal (kg)]]/0.45359)*0.732)+ 8.987)+((Andmed[[#This Row],[Ranne (cm)]]/2.54)/3.14)-((Andmed[[#This Row],[Talje (cm)]]/2.54)*0.157)-((Andmed[[#This Row],[Puusad (cm)]]/2.54)*0.249)+((Andmed[[#This Row],[Küünarvars (cm)]]/2.54)*0.434))*0.45359</f>
        <v>43.830706154076431</v>
      </c>
      <c r="J8" s="10">
        <f>Andmed[[#This Row],[Kaal (kg)]]-Andmed[[#This Row],[Hinnanguline rasvavaba kehamass]]</f>
        <v>14.669293845923569</v>
      </c>
      <c r="K8" s="10">
        <f>(Andmed[[#This Row],[Hinnanguline keharasva mass]]*100)/Andmed[[#This Row],[Kaal (kg)]]</f>
        <v>25.075715975937726</v>
      </c>
      <c r="L8" s="10">
        <f t="shared" si="0"/>
        <v>20.727040816326532</v>
      </c>
    </row>
    <row r="9" spans="2:12" ht="30" customHeight="1" x14ac:dyDescent="0.25">
      <c r="B9" s="8">
        <f ca="1">TODAY()-15</f>
        <v>43236</v>
      </c>
      <c r="C9" s="9">
        <v>58.5</v>
      </c>
      <c r="D9" s="9">
        <v>78.7</v>
      </c>
      <c r="E9" s="9">
        <v>66.040000000000006</v>
      </c>
      <c r="F9" s="9">
        <v>88.9</v>
      </c>
      <c r="G9" s="9">
        <v>15.24</v>
      </c>
      <c r="H9" s="9">
        <v>24.13</v>
      </c>
      <c r="I9" s="10">
        <f>((((Andmed[[#This Row],[Kaal (kg)]]/0.45359)*0.732)+ 8.987)+((Andmed[[#This Row],[Ranne (cm)]]/2.54)/3.14)-((Andmed[[#This Row],[Talje (cm)]]/2.54)*0.157)-((Andmed[[#This Row],[Puusad (cm)]]/2.54)*0.249)+((Andmed[[#This Row],[Küünarvars (cm)]]/2.54)*0.434))*0.45359</f>
        <v>43.830706154076431</v>
      </c>
      <c r="J9" s="10">
        <f>Andmed[[#This Row],[Kaal (kg)]]-Andmed[[#This Row],[Hinnanguline rasvavaba kehamass]]</f>
        <v>14.669293845923569</v>
      </c>
      <c r="K9" s="10">
        <f>(Andmed[[#This Row],[Hinnanguline keharasva mass]]*100)/Andmed[[#This Row],[Kaal (kg)]]</f>
        <v>25.075715975937726</v>
      </c>
      <c r="L9" s="10">
        <f t="shared" si="0"/>
        <v>20.727040816326532</v>
      </c>
    </row>
    <row r="10" spans="2:12" ht="30" customHeight="1" x14ac:dyDescent="0.25">
      <c r="B10" s="8">
        <f ca="1">TODAY()-10</f>
        <v>43241</v>
      </c>
      <c r="C10" s="9">
        <v>58.5</v>
      </c>
      <c r="D10" s="9">
        <v>78.7</v>
      </c>
      <c r="E10" s="9">
        <v>66.040000000000006</v>
      </c>
      <c r="F10" s="9">
        <v>88.9</v>
      </c>
      <c r="G10" s="9">
        <v>15.24</v>
      </c>
      <c r="H10" s="9">
        <v>24.13</v>
      </c>
      <c r="I10" s="10">
        <f>((((Andmed[[#This Row],[Kaal (kg)]]/0.45359)*0.732)+ 8.987)+((Andmed[[#This Row],[Ranne (cm)]]/2.54)/3.14)-((Andmed[[#This Row],[Talje (cm)]]/2.54)*0.157)-((Andmed[[#This Row],[Puusad (cm)]]/2.54)*0.249)+((Andmed[[#This Row],[Küünarvars (cm)]]/2.54)*0.434))*0.45359</f>
        <v>43.830706154076431</v>
      </c>
      <c r="J10" s="10">
        <f>Andmed[[#This Row],[Kaal (kg)]]-Andmed[[#This Row],[Hinnanguline rasvavaba kehamass]]</f>
        <v>14.669293845923569</v>
      </c>
      <c r="K10" s="10">
        <f>(Andmed[[#This Row],[Hinnanguline keharasva mass]]*100)/Andmed[[#This Row],[Kaal (kg)]]</f>
        <v>25.075715975937726</v>
      </c>
      <c r="L10" s="10">
        <f t="shared" si="0"/>
        <v>20.727040816326532</v>
      </c>
    </row>
    <row r="11" spans="2:12" ht="30" customHeight="1" x14ac:dyDescent="0.25">
      <c r="B11" s="8">
        <f ca="1">TODAY()-5</f>
        <v>43246</v>
      </c>
      <c r="C11" s="9">
        <v>58.5</v>
      </c>
      <c r="D11" s="9">
        <v>78.7</v>
      </c>
      <c r="E11" s="9">
        <v>66.040000000000006</v>
      </c>
      <c r="F11" s="9">
        <v>88.9</v>
      </c>
      <c r="G11" s="9">
        <v>15.24</v>
      </c>
      <c r="H11" s="9">
        <v>24.13</v>
      </c>
      <c r="I11" s="10">
        <f>((((Andmed[[#This Row],[Kaal (kg)]]/0.45359)*0.732)+ 8.987)+((Andmed[[#This Row],[Ranne (cm)]]/2.54)/3.14)-((Andmed[[#This Row],[Talje (cm)]]/2.54)*0.157)-((Andmed[[#This Row],[Puusad (cm)]]/2.54)*0.249)+((Andmed[[#This Row],[Küünarvars (cm)]]/2.54)*0.434))*0.45359</f>
        <v>43.830706154076431</v>
      </c>
      <c r="J11" s="10">
        <f>Andmed[[#This Row],[Kaal (kg)]]-Andmed[[#This Row],[Hinnanguline rasvavaba kehamass]]</f>
        <v>14.669293845923569</v>
      </c>
      <c r="K11" s="10">
        <f>(Andmed[[#This Row],[Hinnanguline keharasva mass]]*100)/Andmed[[#This Row],[Kaal (kg)]]</f>
        <v>25.075715975937726</v>
      </c>
      <c r="L11" s="10">
        <f t="shared" si="0"/>
        <v>20.727040816326532</v>
      </c>
    </row>
    <row r="12" spans="2:12" ht="30" customHeight="1" x14ac:dyDescent="0.25">
      <c r="B12" s="8">
        <f ca="1">TODAY()</f>
        <v>43251</v>
      </c>
      <c r="C12" s="9">
        <v>58.5</v>
      </c>
      <c r="D12" s="9">
        <v>78.7</v>
      </c>
      <c r="E12" s="9">
        <v>66.040000000000006</v>
      </c>
      <c r="F12" s="9">
        <v>88.9</v>
      </c>
      <c r="G12" s="9">
        <v>15.24</v>
      </c>
      <c r="H12" s="9">
        <v>24.13</v>
      </c>
      <c r="I12" s="10">
        <f>((((Andmed[[#This Row],[Kaal (kg)]]/0.45359)*0.732)+ 8.987)+((Andmed[[#This Row],[Ranne (cm)]]/2.54)/3.14)-((Andmed[[#This Row],[Talje (cm)]]/2.54)*0.157)-((Andmed[[#This Row],[Puusad (cm)]]/2.54)*0.249)+((Andmed[[#This Row],[Küünarvars (cm)]]/2.54)*0.434))*0.45359</f>
        <v>43.830706154076431</v>
      </c>
      <c r="J12" s="10">
        <f>Andmed[[#This Row],[Kaal (kg)]]-Andmed[[#This Row],[Hinnanguline rasvavaba kehamass]]</f>
        <v>14.669293845923569</v>
      </c>
      <c r="K12" s="10">
        <f>(Andmed[[#This Row],[Hinnanguline keharasva mass]]*100)/Andmed[[#This Row],[Kaal (kg)]]</f>
        <v>25.075715975937726</v>
      </c>
      <c r="L12" s="10">
        <f t="shared" si="0"/>
        <v>20.727040816326532</v>
      </c>
    </row>
  </sheetData>
  <mergeCells count="1">
    <mergeCell ref="B2:J5"/>
  </mergeCells>
  <phoneticPr fontId="2" type="noConversion"/>
  <dataValidations count="19">
    <dataValidation allowBlank="1" showInputMessage="1" showErrorMessage="1" prompt="Selles töövihikus saate luua naistele mõeldud treeningu edenemise päeviku. Sisestage üksikasjad selle töölehe tabelisse „Andmed“. Mõõtude, kehamassiindeksi ja keha rasvaprotsendi diagrammid on teistel töölehtedel." sqref="A1"/>
    <dataValidation allowBlank="1" showInputMessage="1" showErrorMessage="1" prompt="Selles lahtris on töölehe pealkiri. Juhised leiate allolevast lahtrist." sqref="B1"/>
    <dataValidation allowBlank="1" showInputMessage="1" showErrorMessage="1" prompt="Sisestage paremale jäävasse lahtrisse pikkus meetrites." sqref="K2"/>
    <dataValidation allowBlank="1" showInputMessage="1" showErrorMessage="1" prompt="Sisestage paremale jäävasse lahtrisse pikkus sentimeetrites." sqref="K3"/>
    <dataValidation allowBlank="1" showInputMessage="1" showErrorMessage="1" prompt="Sisestage sellesse lahtrisse pikkus meetrites." sqref="L2"/>
    <dataValidation allowBlank="1" showInputMessage="1" showErrorMessage="1" prompt="Sisestage sellesse lahtrisse pikkus sentimeetrites." sqref="L3"/>
    <dataValidation allowBlank="1" showInputMessage="1" showErrorMessage="1" prompt="Kogupikkus sentimeetrites arvutatakse parempoolses lahtris automaatselt." sqref="K4"/>
    <dataValidation allowBlank="1" showInputMessage="1" showErrorMessage="1" prompt="Selles lahtris arvutatakse automaatselt kogupikkus sentimeetrites." sqref="L4"/>
    <dataValidation allowBlank="1" showInputMessage="1" showErrorMessage="1" prompt="Selle veeru päiselahtri alla sisestage kuupäev. Kindlate kirjete otsimiseks kasutage päisefiltreid." sqref="B6"/>
    <dataValidation allowBlank="1" showInputMessage="1" showErrorMessage="1" prompt="Selle veeru päiselahtri alla sisestage kaal kilogrammides." sqref="C6"/>
    <dataValidation allowBlank="1" showInputMessage="1" showErrorMessage="1" prompt="Selle veeru päiselahtri alla sisestage rinnaümbermõõt sentimeetrites." sqref="D6"/>
    <dataValidation allowBlank="1" showInputMessage="1" showErrorMessage="1" prompt="Selle veeru päiselahtri alla sisestage taljeümbermõõt sentimeetrites." sqref="E6"/>
    <dataValidation allowBlank="1" showInputMessage="1" showErrorMessage="1" prompt="Selle veeru päiselahtri alla sisestage puusaümbermõõt sentimeetrites." sqref="F6"/>
    <dataValidation allowBlank="1" showInputMessage="1" showErrorMessage="1" prompt="Selle veeru päiselahtri alla sisestage randmeümbermõõt sentimeetrites." sqref="G6"/>
    <dataValidation allowBlank="1" showInputMessage="1" showErrorMessage="1" prompt="Selle veeru päiselahtri alla sisestage küünarvarreümbermõõt sentimeetrites." sqref="H6"/>
    <dataValidation allowBlank="1" showInputMessage="1" showErrorMessage="1" prompt="Selle veeru päiselahtri all arvutatakse automaatselt hinnanguline rasvavaba kehamass." sqref="I6"/>
    <dataValidation allowBlank="1" showInputMessage="1" showErrorMessage="1" prompt="Selle veeru päiselahtri all arvutatakse automaatselt hinnanguline keharasva mass." sqref="J6"/>
    <dataValidation allowBlank="1" showInputMessage="1" showErrorMessage="1" prompt="Selle veeru päiselahtri all arvutatakse automaatselt hinnanguline keha rasvaprotsent." sqref="K6"/>
    <dataValidation allowBlank="1" showInputMessage="1" showErrorMessage="1" prompt="Selle veeru päiselahtri all arvutatakse automaatselt hinnanguline kehamassiindeks." sqref="L6"/>
  </dataValidations>
  <printOptions horizontalCentered="1"/>
  <pageMargins left="0.4" right="0.4" top="0.4" bottom="0.4" header="0.3" footer="0.3"/>
  <pageSetup paperSize="9" fitToHeight="0" orientation="landscape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ANDMED</vt:lpstr>
      <vt:lpstr>MÕÕDUD</vt:lpstr>
      <vt:lpstr>KAAL ja KMI</vt:lpstr>
      <vt:lpstr>KAAL ja RASVAPROTSENT</vt:lpstr>
      <vt:lpstr>Kogupikkus</vt:lpstr>
      <vt:lpstr>Pealkiri1</vt:lpstr>
      <vt:lpstr>PikkusMeetrites</vt:lpstr>
      <vt:lpstr>PikkusSentimeetrites</vt:lpstr>
      <vt:lpstr>ANDMED!Print_Titles</vt:lpstr>
      <vt:lpstr>Reapäiseala1..L4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2018-05-31T08:27:26Z</dcterms:created>
  <dcterms:modified xsi:type="dcterms:W3CDTF">2018-05-31T08:27:26Z</dcterms:modified>
</cp:coreProperties>
</file>