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filterPrivacy="1" codeName="ThisWorkbook" autoCompressPictures="0"/>
  <xr:revisionPtr revIDLastSave="0" documentId="13_ncr:1_{63F7E753-B1A1-469E-9DDD-57D1093A2027}" xr6:coauthVersionLast="45" xr6:coauthVersionMax="45" xr10:uidLastSave="{00000000-0000-0000-0000-000000000000}"/>
  <bookViews>
    <workbookView xWindow="-120" yWindow="-120" windowWidth="29040" windowHeight="17640" tabRatio="788" xr2:uid="{00000000-000D-0000-FFFF-FFFF00000000}"/>
  </bookViews>
  <sheets>
    <sheet name="Jaanuar" sheetId="14" r:id="rId1"/>
    <sheet name="Veebruar" sheetId="15" r:id="rId2"/>
    <sheet name="Märts" sheetId="16" r:id="rId3"/>
    <sheet name="Aprill" sheetId="17" r:id="rId4"/>
    <sheet name="Mai" sheetId="18" r:id="rId5"/>
    <sheet name="Juuni" sheetId="19" r:id="rId6"/>
    <sheet name="Juuli" sheetId="20" r:id="rId7"/>
    <sheet name="August" sheetId="21" r:id="rId8"/>
    <sheet name="September" sheetId="22" r:id="rId9"/>
    <sheet name="Oktoober" sheetId="23" r:id="rId10"/>
    <sheet name="November" sheetId="24" r:id="rId11"/>
    <sheet name="Detsember" sheetId="25" r:id="rId12"/>
  </sheets>
  <definedNames>
    <definedName name="Kalendriaasta">Jaanuar!$K$5</definedName>
    <definedName name="NädalaAlgus">Jaanuar!$L$5</definedName>
    <definedName name="PäevadJaNädalad">{0,1,2,3,4,5,6} + {0;1;2;3;4;5}*7</definedName>
    <definedName name="_xlnm.Print_Area" localSheetId="3">Aprill!$A:$I</definedName>
    <definedName name="_xlnm.Print_Area" localSheetId="7">August!$A:$I</definedName>
    <definedName name="_xlnm.Print_Area" localSheetId="11">Detsember!$A:$I</definedName>
    <definedName name="_xlnm.Print_Area" localSheetId="0">Jaanuar!$A:$I</definedName>
    <definedName name="_xlnm.Print_Area" localSheetId="6">Juuli!$A:$I</definedName>
    <definedName name="_xlnm.Print_Area" localSheetId="5">Juuni!$A:$I</definedName>
    <definedName name="_xlnm.Print_Area" localSheetId="4">Mai!$A:$I</definedName>
    <definedName name="_xlnm.Print_Area" localSheetId="2">Märts!$A:$I</definedName>
    <definedName name="_xlnm.Print_Area" localSheetId="10">November!$A:$I</definedName>
    <definedName name="_xlnm.Print_Area" localSheetId="9">Oktoober!$A:$I</definedName>
    <definedName name="_xlnm.Print_Area" localSheetId="8">September!$A:$I</definedName>
    <definedName name="_xlnm.Print_Area" localSheetId="1">Veebruar!$A:$I</definedName>
    <definedName name="RidaPealkiriAla1..K3">Jaanuar!$K$4</definedName>
    <definedName name="VeergPealkiriAla1..H12.1">Jaanuar!$B$3</definedName>
    <definedName name="VeergPealkiriAla1..H12.10">Oktoober!$B$3</definedName>
    <definedName name="VeergPealkiriAla1..H12.11">November!$B$3</definedName>
    <definedName name="VeergPealkiriAla1..H12.12">Detsember!$B$3</definedName>
    <definedName name="VeergPealkiriAla1..H12.2">Veebruar!$B$3</definedName>
    <definedName name="VeergPealkiriAla1..H12.3">Märts!$B$3</definedName>
    <definedName name="VeergPealkiriAla1..H12.4">Aprill!$B$3</definedName>
    <definedName name="VeergPealkiriAla1..H12.5">Mai!$B$3</definedName>
    <definedName name="VeergPealkiriAla1..H12.6">Juuni!$B$3</definedName>
    <definedName name="VeergPealkiriAla1..H12.7">Juuli!$B$3</definedName>
    <definedName name="VeergPealkiriAla1..H12.8">August!$B$3</definedName>
    <definedName name="VeergPealkiriAla1..H12.9">September!$B$3</definedName>
    <definedName name="VeergPealkiriAla2..C14.1">Jaanuar!$B$3</definedName>
    <definedName name="VeergPealkiriAla2..C14.10">Oktoober!$B$3</definedName>
    <definedName name="VeergPealkiriAla2..C14.11">November!$B$3</definedName>
    <definedName name="VeergPealkiriAla2..C14.12">Detsember!$B$3</definedName>
    <definedName name="VeergPealkiriAla2..C14.2">Veebruar!$B$3</definedName>
    <definedName name="VeergPealkiriAla2..C14.3">Märts!$B$3</definedName>
    <definedName name="VeergPealkiriAla2..C14.4">Aprill!$B$3</definedName>
    <definedName name="VeergPealkiriAla2..C14.5">Mai!$B$3</definedName>
    <definedName name="VeergPealkiriAla2..C14.6">Juuni!$B$3</definedName>
    <definedName name="VeergPealkiriAla2..C14.7">Juuli!$B$3</definedName>
    <definedName name="VeergPealkiriAla2..C14.8">August!$B$3</definedName>
    <definedName name="VeergPealkiriAla2..C14.9">September!$B$3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25" l="1"/>
  <c r="B2" i="23"/>
  <c r="B2" i="21"/>
  <c r="B2" i="20"/>
  <c r="B2" i="19"/>
  <c r="B2" i="18"/>
  <c r="B2" i="17"/>
  <c r="B2" i="16"/>
  <c r="B2" i="15"/>
  <c r="B2" i="14"/>
  <c r="B14" i="14"/>
  <c r="B14" i="14" a="1"/>
  <c r="C14" i="14" s="1"/>
  <c r="H12" i="14"/>
  <c r="F12" i="14"/>
  <c r="D12" i="14"/>
  <c r="B12" i="14"/>
  <c r="B12" i="14" a="1"/>
  <c r="G12" i="14" s="1"/>
  <c r="H10" i="14"/>
  <c r="F10" i="14"/>
  <c r="D10" i="14"/>
  <c r="B10" i="14"/>
  <c r="B10" i="14" a="1"/>
  <c r="G10" i="14" s="1"/>
  <c r="H8" i="14"/>
  <c r="F8" i="14"/>
  <c r="D8" i="14"/>
  <c r="B8" i="14"/>
  <c r="B8" i="14" a="1"/>
  <c r="G8" i="14" s="1"/>
  <c r="H6" i="14"/>
  <c r="F6" i="14"/>
  <c r="D6" i="14"/>
  <c r="B6" i="14"/>
  <c r="B6" i="14" a="1"/>
  <c r="G6" i="14" s="1"/>
  <c r="H4" i="14"/>
  <c r="F4" i="14"/>
  <c r="D4" i="14"/>
  <c r="B4" i="14"/>
  <c r="B4" i="14" a="1"/>
  <c r="G4" i="14" s="1"/>
  <c r="C14" i="15"/>
  <c r="B14" i="15" a="1"/>
  <c r="B14" i="15" s="1"/>
  <c r="G12" i="15"/>
  <c r="C12" i="15"/>
  <c r="B12" i="15" a="1"/>
  <c r="G10" i="15"/>
  <c r="C10" i="15"/>
  <c r="B10" i="15" a="1"/>
  <c r="G8" i="15"/>
  <c r="C8" i="15"/>
  <c r="B8" i="15" a="1"/>
  <c r="G6" i="15"/>
  <c r="C6" i="15"/>
  <c r="B6" i="15" a="1"/>
  <c r="G4" i="15"/>
  <c r="C4" i="15"/>
  <c r="B4" i="15" a="1"/>
  <c r="B14" i="16"/>
  <c r="B14" i="16" a="1"/>
  <c r="C14" i="16" s="1"/>
  <c r="H12" i="16"/>
  <c r="F12" i="16"/>
  <c r="D12" i="16"/>
  <c r="B12" i="16"/>
  <c r="B12" i="16" a="1"/>
  <c r="G12" i="16" s="1"/>
  <c r="H10" i="16"/>
  <c r="F10" i="16"/>
  <c r="D10" i="16"/>
  <c r="B10" i="16"/>
  <c r="B10" i="16" a="1"/>
  <c r="G10" i="16" s="1"/>
  <c r="H8" i="16"/>
  <c r="F8" i="16"/>
  <c r="D8" i="16"/>
  <c r="B8" i="16"/>
  <c r="B8" i="16" a="1"/>
  <c r="G8" i="16" s="1"/>
  <c r="H6" i="16"/>
  <c r="F6" i="16"/>
  <c r="D6" i="16"/>
  <c r="B6" i="16"/>
  <c r="B6" i="16" a="1"/>
  <c r="G6" i="16" s="1"/>
  <c r="H4" i="16"/>
  <c r="F4" i="16"/>
  <c r="D4" i="16"/>
  <c r="B4" i="16"/>
  <c r="B4" i="16" a="1"/>
  <c r="G4" i="16" s="1"/>
  <c r="B14" i="17" a="1"/>
  <c r="B14" i="17" s="1"/>
  <c r="B12" i="17" a="1"/>
  <c r="B10" i="17" a="1"/>
  <c r="B8" i="17" a="1"/>
  <c r="B6" i="17" a="1"/>
  <c r="B4" i="17" a="1"/>
  <c r="B14" i="18"/>
  <c r="B14" i="18" a="1"/>
  <c r="C14" i="18" s="1"/>
  <c r="H12" i="18"/>
  <c r="F12" i="18"/>
  <c r="D12" i="18"/>
  <c r="B12" i="18"/>
  <c r="B12" i="18" a="1"/>
  <c r="G12" i="18" s="1"/>
  <c r="H10" i="18"/>
  <c r="F10" i="18"/>
  <c r="D10" i="18"/>
  <c r="B10" i="18"/>
  <c r="B10" i="18" a="1"/>
  <c r="G10" i="18" s="1"/>
  <c r="H8" i="18"/>
  <c r="F8" i="18"/>
  <c r="D8" i="18"/>
  <c r="B8" i="18"/>
  <c r="B8" i="18" a="1"/>
  <c r="G8" i="18" s="1"/>
  <c r="B6" i="18" a="1"/>
  <c r="G6" i="18" s="1"/>
  <c r="B4" i="18" a="1"/>
  <c r="H4" i="18" s="1"/>
  <c r="B14" i="19"/>
  <c r="B14" i="19" a="1"/>
  <c r="C14" i="19" s="1"/>
  <c r="H12" i="19"/>
  <c r="F12" i="19"/>
  <c r="D12" i="19"/>
  <c r="B12" i="19"/>
  <c r="B12" i="19" a="1"/>
  <c r="G12" i="19" s="1"/>
  <c r="H10" i="19"/>
  <c r="F10" i="19"/>
  <c r="D10" i="19"/>
  <c r="B10" i="19"/>
  <c r="B10" i="19" a="1"/>
  <c r="G10" i="19" s="1"/>
  <c r="H8" i="19"/>
  <c r="F8" i="19"/>
  <c r="D8" i="19"/>
  <c r="B8" i="19"/>
  <c r="B8" i="19" a="1"/>
  <c r="G8" i="19" s="1"/>
  <c r="H6" i="19"/>
  <c r="F6" i="19"/>
  <c r="D6" i="19"/>
  <c r="B6" i="19"/>
  <c r="B6" i="19" a="1"/>
  <c r="G6" i="19" s="1"/>
  <c r="H4" i="19"/>
  <c r="F4" i="19"/>
  <c r="D4" i="19"/>
  <c r="B4" i="19"/>
  <c r="B4" i="19" a="1"/>
  <c r="G4" i="19" s="1"/>
  <c r="B14" i="20" a="1"/>
  <c r="B14" i="20" s="1"/>
  <c r="B12" i="20" a="1"/>
  <c r="H12" i="20" s="1"/>
  <c r="C10" i="20"/>
  <c r="B10" i="20" a="1"/>
  <c r="G8" i="20"/>
  <c r="C8" i="20"/>
  <c r="B8" i="20" a="1"/>
  <c r="G6" i="20"/>
  <c r="C6" i="20"/>
  <c r="B6" i="20" a="1"/>
  <c r="G4" i="20"/>
  <c r="C4" i="20"/>
  <c r="B4" i="20" a="1"/>
  <c r="B14" i="21"/>
  <c r="B14" i="21" a="1"/>
  <c r="C14" i="21" s="1"/>
  <c r="H12" i="21"/>
  <c r="F12" i="21"/>
  <c r="D12" i="21"/>
  <c r="B12" i="21"/>
  <c r="B12" i="21" a="1"/>
  <c r="G12" i="21" s="1"/>
  <c r="H10" i="21"/>
  <c r="F10" i="21"/>
  <c r="D10" i="21"/>
  <c r="B10" i="21"/>
  <c r="B10" i="21" a="1"/>
  <c r="G10" i="21" s="1"/>
  <c r="H8" i="21"/>
  <c r="F8" i="21"/>
  <c r="D8" i="21"/>
  <c r="B8" i="21"/>
  <c r="B8" i="21" a="1"/>
  <c r="G8" i="21" s="1"/>
  <c r="H6" i="21"/>
  <c r="F6" i="21"/>
  <c r="D6" i="21"/>
  <c r="B6" i="21"/>
  <c r="B6" i="21" a="1"/>
  <c r="G6" i="21" s="1"/>
  <c r="H4" i="21"/>
  <c r="F4" i="21"/>
  <c r="D4" i="21"/>
  <c r="B4" i="21"/>
  <c r="B4" i="21" a="1"/>
  <c r="G4" i="21" s="1"/>
  <c r="B14" i="22" a="1"/>
  <c r="B14" i="22" s="1"/>
  <c r="B12" i="22" a="1"/>
  <c r="B10" i="22" a="1"/>
  <c r="B8" i="22" a="1"/>
  <c r="B6" i="22" a="1"/>
  <c r="B4" i="22" a="1"/>
  <c r="B14" i="23"/>
  <c r="B14" i="23" a="1"/>
  <c r="C14" i="23" s="1"/>
  <c r="H12" i="23"/>
  <c r="F12" i="23"/>
  <c r="D12" i="23"/>
  <c r="B12" i="23"/>
  <c r="B12" i="23" a="1"/>
  <c r="G12" i="23" s="1"/>
  <c r="H10" i="23"/>
  <c r="F10" i="23"/>
  <c r="D10" i="23"/>
  <c r="B10" i="23"/>
  <c r="B10" i="23" a="1"/>
  <c r="G10" i="23" s="1"/>
  <c r="H8" i="23"/>
  <c r="F8" i="23"/>
  <c r="D8" i="23"/>
  <c r="B8" i="23"/>
  <c r="B8" i="23" a="1"/>
  <c r="G8" i="23" s="1"/>
  <c r="H6" i="23"/>
  <c r="F6" i="23"/>
  <c r="D6" i="23"/>
  <c r="B6" i="23"/>
  <c r="B6" i="23" a="1"/>
  <c r="G6" i="23" s="1"/>
  <c r="H4" i="23"/>
  <c r="F4" i="23"/>
  <c r="D4" i="23"/>
  <c r="B4" i="23"/>
  <c r="B4" i="23" a="1"/>
  <c r="G4" i="23" s="1"/>
  <c r="C14" i="24"/>
  <c r="B14" i="24" a="1"/>
  <c r="B14" i="24" s="1"/>
  <c r="G12" i="24"/>
  <c r="C12" i="24"/>
  <c r="B12" i="24" a="1"/>
  <c r="G10" i="24"/>
  <c r="C10" i="24"/>
  <c r="B10" i="24" a="1"/>
  <c r="G8" i="24"/>
  <c r="C8" i="24"/>
  <c r="B8" i="24" a="1"/>
  <c r="G6" i="24"/>
  <c r="C6" i="24"/>
  <c r="B6" i="24" a="1"/>
  <c r="G4" i="24"/>
  <c r="C4" i="24"/>
  <c r="B4" i="24" a="1"/>
  <c r="B14" i="25"/>
  <c r="B14" i="25" a="1"/>
  <c r="C14" i="25" s="1"/>
  <c r="H12" i="25"/>
  <c r="F12" i="25"/>
  <c r="D12" i="25"/>
  <c r="B12" i="25"/>
  <c r="B12" i="25" a="1"/>
  <c r="G12" i="25" s="1"/>
  <c r="H10" i="25"/>
  <c r="F10" i="25"/>
  <c r="D10" i="25"/>
  <c r="B10" i="25"/>
  <c r="B10" i="25" a="1"/>
  <c r="G10" i="25" s="1"/>
  <c r="H8" i="25"/>
  <c r="F8" i="25"/>
  <c r="D8" i="25"/>
  <c r="B8" i="25"/>
  <c r="B8" i="25" a="1"/>
  <c r="G8" i="25" s="1"/>
  <c r="H6" i="25"/>
  <c r="F6" i="25"/>
  <c r="D6" i="25"/>
  <c r="B6" i="25"/>
  <c r="B6" i="25" a="1"/>
  <c r="G6" i="25" s="1"/>
  <c r="H4" i="25"/>
  <c r="F4" i="25"/>
  <c r="D4" i="25"/>
  <c r="B4" i="25"/>
  <c r="B4" i="25" a="1"/>
  <c r="G4" i="25" s="1"/>
  <c r="H4" i="22" l="1"/>
  <c r="F4" i="22"/>
  <c r="D4" i="22"/>
  <c r="B4" i="22"/>
  <c r="E4" i="22"/>
  <c r="H6" i="22"/>
  <c r="F6" i="22"/>
  <c r="D6" i="22"/>
  <c r="B6" i="22"/>
  <c r="E6" i="22"/>
  <c r="H8" i="22"/>
  <c r="F8" i="22"/>
  <c r="D8" i="22"/>
  <c r="B8" i="22"/>
  <c r="E8" i="22"/>
  <c r="H10" i="22"/>
  <c r="F10" i="22"/>
  <c r="D10" i="22"/>
  <c r="B10" i="22"/>
  <c r="E10" i="22"/>
  <c r="H12" i="22"/>
  <c r="F12" i="22"/>
  <c r="D12" i="22"/>
  <c r="B12" i="22"/>
  <c r="E12" i="22"/>
  <c r="H4" i="24"/>
  <c r="F4" i="24"/>
  <c r="D4" i="24"/>
  <c r="B4" i="24"/>
  <c r="E4" i="24"/>
  <c r="H6" i="24"/>
  <c r="F6" i="24"/>
  <c r="D6" i="24"/>
  <c r="B6" i="24"/>
  <c r="E6" i="24"/>
  <c r="H8" i="24"/>
  <c r="F8" i="24"/>
  <c r="D8" i="24"/>
  <c r="B8" i="24"/>
  <c r="E8" i="24"/>
  <c r="H10" i="24"/>
  <c r="F10" i="24"/>
  <c r="D10" i="24"/>
  <c r="B10" i="24"/>
  <c r="E10" i="24"/>
  <c r="H12" i="24"/>
  <c r="F12" i="24"/>
  <c r="D12" i="24"/>
  <c r="B12" i="24"/>
  <c r="E12" i="24"/>
  <c r="C4" i="22"/>
  <c r="G4" i="22"/>
  <c r="C6" i="22"/>
  <c r="G6" i="22"/>
  <c r="C8" i="22"/>
  <c r="G8" i="22"/>
  <c r="C10" i="22"/>
  <c r="G10" i="22"/>
  <c r="C12" i="22"/>
  <c r="G12" i="22"/>
  <c r="C14" i="22"/>
  <c r="H4" i="20"/>
  <c r="F4" i="20"/>
  <c r="D4" i="20"/>
  <c r="B4" i="20"/>
  <c r="E4" i="20"/>
  <c r="H6" i="20"/>
  <c r="F6" i="20"/>
  <c r="D6" i="20"/>
  <c r="B6" i="20"/>
  <c r="E6" i="20"/>
  <c r="H8" i="20"/>
  <c r="F8" i="20"/>
  <c r="D8" i="20"/>
  <c r="B8" i="20"/>
  <c r="E8" i="20"/>
  <c r="H10" i="20"/>
  <c r="F10" i="20"/>
  <c r="D10" i="20"/>
  <c r="B10" i="20"/>
  <c r="G10" i="20"/>
  <c r="E10" i="20"/>
  <c r="C12" i="20"/>
  <c r="E12" i="20"/>
  <c r="G12" i="20"/>
  <c r="C14" i="20"/>
  <c r="C4" i="18"/>
  <c r="E4" i="18"/>
  <c r="G4" i="18"/>
  <c r="C6" i="18"/>
  <c r="E6" i="18"/>
  <c r="H6" i="18"/>
  <c r="H4" i="17"/>
  <c r="F4" i="17"/>
  <c r="D4" i="17"/>
  <c r="B4" i="17"/>
  <c r="E4" i="17"/>
  <c r="H6" i="17"/>
  <c r="F6" i="17"/>
  <c r="D6" i="17"/>
  <c r="B6" i="17"/>
  <c r="E6" i="17"/>
  <c r="H8" i="17"/>
  <c r="F8" i="17"/>
  <c r="D8" i="17"/>
  <c r="B8" i="17"/>
  <c r="E8" i="17"/>
  <c r="H10" i="17"/>
  <c r="F10" i="17"/>
  <c r="D10" i="17"/>
  <c r="B10" i="17"/>
  <c r="E10" i="17"/>
  <c r="H12" i="17"/>
  <c r="F12" i="17"/>
  <c r="D12" i="17"/>
  <c r="B12" i="17"/>
  <c r="E12" i="17"/>
  <c r="C4" i="25"/>
  <c r="E4" i="25"/>
  <c r="C6" i="25"/>
  <c r="E6" i="25"/>
  <c r="C8" i="25"/>
  <c r="E8" i="25"/>
  <c r="C10" i="25"/>
  <c r="E10" i="25"/>
  <c r="C12" i="25"/>
  <c r="E12" i="25"/>
  <c r="C4" i="23"/>
  <c r="E4" i="23"/>
  <c r="C6" i="23"/>
  <c r="E6" i="23"/>
  <c r="C8" i="23"/>
  <c r="E8" i="23"/>
  <c r="C10" i="23"/>
  <c r="E10" i="23"/>
  <c r="C12" i="23"/>
  <c r="E12" i="23"/>
  <c r="C4" i="21"/>
  <c r="E4" i="21"/>
  <c r="C6" i="21"/>
  <c r="E6" i="21"/>
  <c r="C8" i="21"/>
  <c r="E8" i="21"/>
  <c r="C10" i="21"/>
  <c r="E10" i="21"/>
  <c r="C12" i="21"/>
  <c r="E12" i="21"/>
  <c r="B12" i="20"/>
  <c r="D12" i="20"/>
  <c r="F12" i="20"/>
  <c r="C4" i="19"/>
  <c r="E4" i="19"/>
  <c r="C6" i="19"/>
  <c r="E6" i="19"/>
  <c r="C8" i="19"/>
  <c r="E8" i="19"/>
  <c r="C10" i="19"/>
  <c r="E10" i="19"/>
  <c r="C12" i="19"/>
  <c r="E12" i="19"/>
  <c r="B4" i="18"/>
  <c r="D4" i="18"/>
  <c r="F4" i="18"/>
  <c r="B6" i="18"/>
  <c r="D6" i="18"/>
  <c r="F6" i="18"/>
  <c r="C4" i="17"/>
  <c r="G4" i="17"/>
  <c r="C6" i="17"/>
  <c r="G6" i="17"/>
  <c r="C8" i="17"/>
  <c r="G8" i="17"/>
  <c r="C10" i="17"/>
  <c r="G10" i="17"/>
  <c r="C12" i="17"/>
  <c r="G12" i="17"/>
  <c r="C14" i="17"/>
  <c r="H4" i="15"/>
  <c r="F4" i="15"/>
  <c r="D4" i="15"/>
  <c r="B4" i="15"/>
  <c r="E4" i="15"/>
  <c r="H6" i="15"/>
  <c r="F6" i="15"/>
  <c r="D6" i="15"/>
  <c r="B6" i="15"/>
  <c r="E6" i="15"/>
  <c r="H8" i="15"/>
  <c r="F8" i="15"/>
  <c r="D8" i="15"/>
  <c r="B8" i="15"/>
  <c r="E8" i="15"/>
  <c r="H10" i="15"/>
  <c r="F10" i="15"/>
  <c r="D10" i="15"/>
  <c r="B10" i="15"/>
  <c r="E10" i="15"/>
  <c r="H12" i="15"/>
  <c r="F12" i="15"/>
  <c r="D12" i="15"/>
  <c r="B12" i="15"/>
  <c r="E12" i="15"/>
  <c r="C8" i="18"/>
  <c r="E8" i="18"/>
  <c r="C10" i="18"/>
  <c r="E10" i="18"/>
  <c r="C12" i="18"/>
  <c r="E12" i="18"/>
  <c r="C4" i="16"/>
  <c r="E4" i="16"/>
  <c r="C6" i="16"/>
  <c r="E6" i="16"/>
  <c r="C8" i="16"/>
  <c r="E8" i="16"/>
  <c r="C10" i="16"/>
  <c r="E10" i="16"/>
  <c r="C12" i="16"/>
  <c r="E12" i="16"/>
  <c r="C4" i="14"/>
  <c r="E4" i="14"/>
  <c r="C6" i="14"/>
  <c r="E6" i="14"/>
  <c r="C8" i="14"/>
  <c r="E8" i="14"/>
  <c r="C10" i="14"/>
  <c r="E10" i="14"/>
  <c r="C12" i="14"/>
  <c r="E12" i="14"/>
  <c r="B3" i="24"/>
  <c r="B3" i="23"/>
  <c r="B3" i="22"/>
  <c r="B3" i="21"/>
  <c r="B3" i="20"/>
  <c r="B3" i="19" l="1"/>
  <c r="B3" i="18"/>
  <c r="B3" i="17"/>
  <c r="B3" i="16" l="1"/>
  <c r="B3" i="25" l="1"/>
  <c r="B3" i="15" l="1"/>
  <c r="B2" i="22" l="1"/>
  <c r="B2" i="24"/>
  <c r="G3" i="25"/>
  <c r="G3" i="24"/>
  <c r="G3" i="23"/>
  <c r="H3" i="22"/>
  <c r="G3" i="21"/>
  <c r="E3" i="20"/>
  <c r="H3" i="19"/>
  <c r="G3" i="18"/>
  <c r="H3" i="17"/>
  <c r="H3" i="16"/>
  <c r="H3" i="15"/>
  <c r="F3" i="18" l="1"/>
  <c r="D3" i="18"/>
  <c r="H3" i="18"/>
  <c r="D3" i="25"/>
  <c r="F3" i="25"/>
  <c r="H3" i="25"/>
  <c r="C3" i="25"/>
  <c r="E3" i="25"/>
  <c r="D3" i="24"/>
  <c r="F3" i="24"/>
  <c r="H3" i="24"/>
  <c r="C3" i="24"/>
  <c r="E3" i="24"/>
  <c r="D3" i="23"/>
  <c r="F3" i="23"/>
  <c r="H3" i="23"/>
  <c r="C3" i="23"/>
  <c r="E3" i="23"/>
  <c r="C3" i="22"/>
  <c r="E3" i="22"/>
  <c r="G3" i="22"/>
  <c r="D3" i="22"/>
  <c r="F3" i="22"/>
  <c r="D3" i="21"/>
  <c r="F3" i="21"/>
  <c r="H3" i="21"/>
  <c r="C3" i="21"/>
  <c r="E3" i="21"/>
  <c r="C3" i="20"/>
  <c r="G3" i="20"/>
  <c r="D3" i="20"/>
  <c r="F3" i="20"/>
  <c r="H3" i="20"/>
  <c r="C3" i="19"/>
  <c r="E3" i="19"/>
  <c r="G3" i="19"/>
  <c r="D3" i="19"/>
  <c r="F3" i="19"/>
  <c r="C3" i="18"/>
  <c r="E3" i="18"/>
  <c r="C3" i="17"/>
  <c r="E3" i="17"/>
  <c r="G3" i="17"/>
  <c r="D3" i="17"/>
  <c r="F3" i="17"/>
  <c r="C3" i="16"/>
  <c r="E3" i="16"/>
  <c r="G3" i="16"/>
  <c r="D3" i="16"/>
  <c r="F3" i="16"/>
  <c r="C3" i="15"/>
  <c r="E3" i="15"/>
  <c r="G3" i="15"/>
  <c r="D3" i="15"/>
  <c r="F3" i="15"/>
  <c r="B3" i="14"/>
  <c r="G3" i="14" l="1"/>
  <c r="E3" i="14"/>
  <c r="C3" i="14"/>
  <c r="H3" i="14"/>
  <c r="F3" i="14"/>
  <c r="D3" i="14"/>
</calcChain>
</file>

<file path=xl/sharedStrings.xml><?xml version="1.0" encoding="utf-8"?>
<sst xmlns="http://schemas.openxmlformats.org/spreadsheetml/2006/main" count="28" uniqueCount="6">
  <si>
    <t>Märkmed</t>
  </si>
  <si>
    <t xml:space="preserve"> </t>
  </si>
  <si>
    <t>Kalendrisätted</t>
  </si>
  <si>
    <t>Aasta</t>
  </si>
  <si>
    <t>Nädala algus</t>
  </si>
  <si>
    <t>esmaspäev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</si>
</sst>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quot;€&quot;_-;\-* #,##0\ &quot;€&quot;_-;_-* &quot;-&quot;\ &quot;€&quot;_-;_-@_-"/>
    <numFmt numFmtId="165" formatCode="_-* #,##0.00\ &quot;€&quot;_-;\-* #,##0.00\ &quot;€&quot;_-;_-* &quot;-&quot;??\ &quot;€&quot;_-;_-@_-"/>
    <numFmt numFmtId="166" formatCode="_(* #,##0_);_(* \(#,##0\);_(* &quot;-&quot;_);_(@_)"/>
    <numFmt numFmtId="167" formatCode="_(* #,##0.00_);_(* \(#,##0.00\);_(* &quot;-&quot;??_);_(@_)"/>
    <numFmt numFmtId="168" formatCode="d"/>
  </numFmts>
  <fonts count="33" x14ac:knownFonts="1">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7"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8"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67">
    <xf numFmtId="0" fontId="0" fillId="0" borderId="0" xfId="0">
      <alignment vertical="top"/>
    </xf>
    <xf numFmtId="0" fontId="13" fillId="0" borderId="0" xfId="0" applyFont="1">
      <alignment vertical="top"/>
    </xf>
    <xf numFmtId="0" fontId="13" fillId="0" borderId="0" xfId="0" applyFont="1" applyFill="1" applyBorder="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5" fillId="0" borderId="0" xfId="0" applyFont="1" applyFill="1" applyBorder="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5" fillId="0" borderId="0" xfId="0" applyFont="1" applyFill="1" applyBorder="1" applyAlignment="1">
      <alignment horizontal="center" vertical="center"/>
    </xf>
    <xf numFmtId="0" fontId="16" fillId="0" borderId="10" xfId="0" applyFont="1" applyFill="1" applyBorder="1" applyAlignment="1">
      <alignment horizontal="left" vertical="top" wrapText="1" indent="1"/>
    </xf>
    <xf numFmtId="0" fontId="16" fillId="0" borderId="0" xfId="0" applyFont="1" applyAlignment="1">
      <alignment horizontal="left" vertical="top" wrapText="1" indent="1"/>
    </xf>
    <xf numFmtId="0" fontId="16" fillId="0" borderId="0" xfId="0" applyFont="1" applyFill="1" applyBorder="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Fill="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Fill="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Fill="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Fill="1" applyBorder="1" applyAlignment="1">
      <alignment horizontal="left" vertical="top" wrapText="1" indent="1"/>
    </xf>
    <xf numFmtId="168" fontId="15" fillId="0" borderId="9" xfId="12" applyNumberFormat="1" applyFont="1" applyFill="1" applyBorder="1" applyAlignment="1">
      <alignment horizontal="right" indent="1"/>
    </xf>
    <xf numFmtId="168" fontId="15" fillId="0" borderId="11" xfId="12" applyNumberFormat="1" applyFont="1" applyFill="1" applyBorder="1" applyAlignment="1">
      <alignment horizontal="right" indent="1"/>
    </xf>
    <xf numFmtId="168" fontId="15" fillId="0" borderId="9" xfId="13" applyNumberFormat="1" applyFont="1" applyFill="1" applyBorder="1" applyAlignment="1">
      <alignment horizontal="right" vertical="center" wrapText="1" indent="1"/>
    </xf>
    <xf numFmtId="168" fontId="15" fillId="0" borderId="9" xfId="12" applyNumberFormat="1" applyFont="1" applyFill="1" applyBorder="1" applyAlignment="1">
      <alignment horizontal="right" vertical="center" indent="1"/>
    </xf>
    <xf numFmtId="168" fontId="15" fillId="0" borderId="26" xfId="12" applyNumberFormat="1" applyFont="1" applyFill="1" applyBorder="1" applyAlignment="1">
      <alignment horizontal="right" indent="1"/>
    </xf>
    <xf numFmtId="168" fontId="15" fillId="0" borderId="26" xfId="13" applyNumberFormat="1" applyFont="1" applyFill="1" applyBorder="1" applyAlignment="1">
      <alignment horizontal="right" vertical="center" wrapText="1" indent="1"/>
    </xf>
    <xf numFmtId="168" fontId="15" fillId="0" borderId="26" xfId="12" applyNumberFormat="1" applyFont="1" applyFill="1" applyBorder="1" applyAlignment="1">
      <alignment horizontal="right" vertical="center" indent="1"/>
    </xf>
    <xf numFmtId="168" fontId="15" fillId="0" borderId="20" xfId="12" applyNumberFormat="1" applyFont="1" applyFill="1" applyBorder="1" applyAlignment="1">
      <alignment horizontal="right" indent="1"/>
    </xf>
    <xf numFmtId="168" fontId="15" fillId="0" borderId="20" xfId="13" applyNumberFormat="1" applyFont="1" applyFill="1" applyBorder="1" applyAlignment="1">
      <alignment horizontal="right" vertical="center" wrapText="1" indent="1"/>
    </xf>
    <xf numFmtId="168" fontId="15" fillId="0" borderId="20" xfId="12" applyNumberFormat="1" applyFont="1" applyFill="1" applyBorder="1" applyAlignment="1">
      <alignment horizontal="right" vertical="center" indent="1"/>
    </xf>
    <xf numFmtId="168" fontId="15" fillId="0" borderId="14" xfId="12" applyNumberFormat="1" applyFont="1" applyFill="1" applyBorder="1" applyAlignment="1">
      <alignment horizontal="right" indent="1"/>
    </xf>
    <xf numFmtId="168" fontId="15" fillId="0" borderId="14" xfId="13" applyNumberFormat="1" applyFont="1" applyFill="1" applyBorder="1" applyAlignment="1">
      <alignment horizontal="right" vertical="center" wrapText="1" indent="1"/>
    </xf>
    <xf numFmtId="168" fontId="15" fillId="0" borderId="14" xfId="12" applyNumberFormat="1" applyFont="1" applyFill="1" applyBorder="1" applyAlignment="1">
      <alignment horizontal="right" vertical="center"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pplyAlignment="1">
      <alignment horizontal="left" vertical="top" wrapText="1" indent="1"/>
    </xf>
    <xf numFmtId="0" fontId="16" fillId="0" borderId="12" xfId="11" applyFont="1" applyFill="1" applyBorder="1" applyAlignment="1">
      <alignment horizontal="left" vertical="top" wrapText="1" indent="1"/>
    </xf>
    <xf numFmtId="0" fontId="17" fillId="6" borderId="0" xfId="15" applyFont="1" applyFill="1" applyBorder="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pplyAlignment="1">
      <alignment horizontal="left" vertical="top" wrapText="1" indent="1"/>
    </xf>
    <xf numFmtId="0" fontId="16" fillId="0" borderId="17" xfId="11" applyFont="1" applyFill="1" applyBorder="1" applyAlignment="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pplyAlignment="1">
      <alignment horizontal="left" vertical="top" wrapText="1" indent="1"/>
    </xf>
    <xf numFmtId="0" fontId="16" fillId="0" borderId="23" xfId="11" applyFont="1" applyFill="1" applyBorder="1" applyAlignment="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pplyAlignment="1">
      <alignment horizontal="left" vertical="top" wrapText="1" indent="1"/>
    </xf>
    <xf numFmtId="0" fontId="16" fillId="0" borderId="29" xfId="11" applyFont="1" applyFill="1" applyBorder="1" applyAlignment="1">
      <alignment horizontal="left" vertical="top" wrapText="1" indent="1"/>
    </xf>
  </cellXfs>
  <cellStyles count="50">
    <cellStyle name="20% - Accent1" xfId="29" builtinId="30" customBuiltin="1"/>
    <cellStyle name="20% - Accent2" xfId="32" builtinId="34" customBuiltin="1"/>
    <cellStyle name="20% - Accent3" xfId="36" builtinId="38" customBuiltin="1"/>
    <cellStyle name="20% - Accent4" xfId="40" builtinId="42" customBuiltin="1"/>
    <cellStyle name="20% - Accent5" xfId="43" builtinId="46" customBuiltin="1"/>
    <cellStyle name="20% - Accent6" xfId="47" builtinId="50" customBuiltin="1"/>
    <cellStyle name="40% - Accent1" xfId="1" builtinId="31" customBuiltin="1"/>
    <cellStyle name="40% - Accent2" xfId="33" builtinId="35" customBuiltin="1"/>
    <cellStyle name="40% - Accent3" xfId="37" builtinId="39" customBuiltin="1"/>
    <cellStyle name="40% - Accent4" xfId="41" builtinId="43" customBuiltin="1"/>
    <cellStyle name="40% - Accent5" xfId="44" builtinId="47" customBuiltin="1"/>
    <cellStyle name="40% - Accent6" xfId="48"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5" builtinId="48" customBuiltin="1"/>
    <cellStyle name="60% - Accent6" xfId="49" builtinId="52" customBuiltin="1"/>
    <cellStyle name="Accent1" xfId="3" builtinId="29" customBuiltin="1"/>
    <cellStyle name="Accent2" xfId="31" builtinId="33" customBuiltin="1"/>
    <cellStyle name="Accent3" xfId="35" builtinId="37" customBuiltin="1"/>
    <cellStyle name="Accent4" xfId="39" builtinId="41" customBuiltin="1"/>
    <cellStyle name="Accent5" xfId="4" builtinId="45" customBuiltin="1"/>
    <cellStyle name="Accent6" xfId="46" builtinId="49" customBuiltin="1"/>
    <cellStyle name="Bad" xfId="18" builtinId="27" customBuiltin="1"/>
    <cellStyle name="Calculation" xfId="22" builtinId="22" customBuiltin="1"/>
    <cellStyle name="Check Cell" xfId="24" builtinId="23" customBuiltin="1"/>
    <cellStyle name="Comma" xfId="6" builtinId="3" customBuiltin="1"/>
    <cellStyle name="Comma [0]" xfId="7" builtinId="6" customBuiltin="1"/>
    <cellStyle name="Currency" xfId="8" builtinId="4" customBuiltin="1"/>
    <cellStyle name="Currency [0]" xfId="9" builtinId="7" customBuiltin="1"/>
    <cellStyle name="Explanatory Text" xfId="27" builtinId="53" customBuiltin="1"/>
    <cellStyle name="Good" xfId="17" builtinId="26" customBuiltin="1"/>
    <cellStyle name="Heading 1" xfId="2" builtinId="16" customBuiltin="1"/>
    <cellStyle name="Heading 2" xfId="15" builtinId="17" customBuiltin="1"/>
    <cellStyle name="Heading 3" xfId="16" builtinId="18" customBuiltin="1"/>
    <cellStyle name="Heading 4" xfId="11" builtinId="19" customBuiltin="1"/>
    <cellStyle name="Input" xfId="20" builtinId="20" customBuiltin="1"/>
    <cellStyle name="Linked Cell" xfId="23" builtinId="24" customBuiltin="1"/>
    <cellStyle name="Neutral" xfId="19" builtinId="28" customBuiltin="1"/>
    <cellStyle name="Normal" xfId="0" builtinId="0" customBuiltin="1"/>
    <cellStyle name="Note" xfId="26" builtinId="10" customBuiltin="1"/>
    <cellStyle name="Output" xfId="21" builtinId="21" customBuiltin="1"/>
    <cellStyle name="Päev" xfId="12" xr:uid="{00000000-0005-0000-0000-000008000000}"/>
    <cellStyle name="Percent" xfId="10" builtinId="5" customBuiltin="1"/>
    <cellStyle name="Sätetekirje" xfId="14" xr:uid="{00000000-0005-0000-0000-00000F000000}"/>
    <cellStyle name="Title" xfId="5" builtinId="15" customBuiltin="1"/>
    <cellStyle name="Total" xfId="28" builtinId="25" customBuiltin="1"/>
    <cellStyle name="Triibutatud" xfId="13" xr:uid="{00000000-0005-0000-0000-000003000000}"/>
    <cellStyle name="Warning Text" xfId="25" builtinId="11"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347144</xdr:colOff>
      <xdr:row>1</xdr:row>
      <xdr:rowOff>0</xdr:rowOff>
    </xdr:from>
    <xdr:to>
      <xdr:col>7</xdr:col>
      <xdr:colOff>1262580</xdr:colOff>
      <xdr:row>1</xdr:row>
      <xdr:rowOff>1143000</xdr:rowOff>
    </xdr:to>
    <xdr:pic>
      <xdr:nvPicPr>
        <xdr:cNvPr id="3" name="Pilt 2" descr="Päis talv&#10;&#10;Fotokollaaž sõnast: talv">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271444" y="114300"/>
          <a:ext cx="4715911"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495301</xdr:colOff>
      <xdr:row>1</xdr:row>
      <xdr:rowOff>0</xdr:rowOff>
    </xdr:from>
    <xdr:to>
      <xdr:col>7</xdr:col>
      <xdr:colOff>1266824</xdr:colOff>
      <xdr:row>1</xdr:row>
      <xdr:rowOff>1143000</xdr:rowOff>
    </xdr:to>
    <xdr:pic>
      <xdr:nvPicPr>
        <xdr:cNvPr id="4" name="Pilt 3" descr="Päis sügis&#10;&#10;Fotokollaaž sõnast sügis">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4419601" y="114300"/>
          <a:ext cx="4571998"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495301</xdr:colOff>
      <xdr:row>1</xdr:row>
      <xdr:rowOff>0</xdr:rowOff>
    </xdr:from>
    <xdr:to>
      <xdr:col>7</xdr:col>
      <xdr:colOff>1266824</xdr:colOff>
      <xdr:row>1</xdr:row>
      <xdr:rowOff>1143000</xdr:rowOff>
    </xdr:to>
    <xdr:pic>
      <xdr:nvPicPr>
        <xdr:cNvPr id="4" name="Pilt 3" descr="Päis sügis&#10;&#10;Fotokollaaž sõnast sügis">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4419601" y="114300"/>
          <a:ext cx="4571998"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347144</xdr:colOff>
      <xdr:row>1</xdr:row>
      <xdr:rowOff>0</xdr:rowOff>
    </xdr:from>
    <xdr:to>
      <xdr:col>7</xdr:col>
      <xdr:colOff>1262580</xdr:colOff>
      <xdr:row>1</xdr:row>
      <xdr:rowOff>1143000</xdr:rowOff>
    </xdr:to>
    <xdr:pic>
      <xdr:nvPicPr>
        <xdr:cNvPr id="3" name="Pilt 2" descr="Päis talv&#10;&#10;Fotokollaaž sõnast: talv">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271444" y="114300"/>
          <a:ext cx="4715911"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347144</xdr:colOff>
      <xdr:row>1</xdr:row>
      <xdr:rowOff>0</xdr:rowOff>
    </xdr:from>
    <xdr:to>
      <xdr:col>7</xdr:col>
      <xdr:colOff>1262580</xdr:colOff>
      <xdr:row>1</xdr:row>
      <xdr:rowOff>1143000</xdr:rowOff>
    </xdr:to>
    <xdr:pic>
      <xdr:nvPicPr>
        <xdr:cNvPr id="3" name="Pilt 2" descr="Päis talv&#10;&#10;Fotokollaaž sõnast: talv">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271444" y="114300"/>
          <a:ext cx="4715911"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474706</xdr:colOff>
      <xdr:row>1</xdr:row>
      <xdr:rowOff>0</xdr:rowOff>
    </xdr:from>
    <xdr:to>
      <xdr:col>8</xdr:col>
      <xdr:colOff>1544</xdr:colOff>
      <xdr:row>1</xdr:row>
      <xdr:rowOff>1143000</xdr:rowOff>
    </xdr:to>
    <xdr:pic>
      <xdr:nvPicPr>
        <xdr:cNvPr id="2" name="Pilt 1" descr="Päis kevad&#10;&#10;Fotokollaaž sõnast kevad">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399006" y="114300"/>
          <a:ext cx="4594138"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474706</xdr:colOff>
      <xdr:row>1</xdr:row>
      <xdr:rowOff>0</xdr:rowOff>
    </xdr:from>
    <xdr:to>
      <xdr:col>8</xdr:col>
      <xdr:colOff>1544</xdr:colOff>
      <xdr:row>1</xdr:row>
      <xdr:rowOff>1143000</xdr:rowOff>
    </xdr:to>
    <xdr:pic>
      <xdr:nvPicPr>
        <xdr:cNvPr id="4" name="Pilt 3" descr="Päis kevad&#10;&#10;Fotokollaaž sõnast kevad">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399006" y="114300"/>
          <a:ext cx="4594138"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474706</xdr:colOff>
      <xdr:row>1</xdr:row>
      <xdr:rowOff>0</xdr:rowOff>
    </xdr:from>
    <xdr:to>
      <xdr:col>8</xdr:col>
      <xdr:colOff>1544</xdr:colOff>
      <xdr:row>1</xdr:row>
      <xdr:rowOff>1143000</xdr:rowOff>
    </xdr:to>
    <xdr:pic>
      <xdr:nvPicPr>
        <xdr:cNvPr id="4" name="Pilt 3" descr="Päis kevad&#10;&#10;Fotokollaaž sõnast kevad">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399006" y="114300"/>
          <a:ext cx="4594138"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326549</xdr:colOff>
      <xdr:row>1</xdr:row>
      <xdr:rowOff>0</xdr:rowOff>
    </xdr:from>
    <xdr:to>
      <xdr:col>7</xdr:col>
      <xdr:colOff>1264125</xdr:colOff>
      <xdr:row>1</xdr:row>
      <xdr:rowOff>1143000</xdr:rowOff>
    </xdr:to>
    <xdr:pic>
      <xdr:nvPicPr>
        <xdr:cNvPr id="3" name="Pilt 2" descr="Päis suvi&#10;&#10;Fotokollaaž sõnast suv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250849" y="114300"/>
          <a:ext cx="4738051"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326549</xdr:colOff>
      <xdr:row>1</xdr:row>
      <xdr:rowOff>0</xdr:rowOff>
    </xdr:from>
    <xdr:to>
      <xdr:col>7</xdr:col>
      <xdr:colOff>1264125</xdr:colOff>
      <xdr:row>1</xdr:row>
      <xdr:rowOff>1143000</xdr:rowOff>
    </xdr:to>
    <xdr:pic>
      <xdr:nvPicPr>
        <xdr:cNvPr id="4" name="Pilt 3" descr="Päis suvi&#10;&#10;Fotokollaaž sõnast suvi">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250849" y="114300"/>
          <a:ext cx="4738051"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326549</xdr:colOff>
      <xdr:row>1</xdr:row>
      <xdr:rowOff>0</xdr:rowOff>
    </xdr:from>
    <xdr:to>
      <xdr:col>7</xdr:col>
      <xdr:colOff>1264125</xdr:colOff>
      <xdr:row>1</xdr:row>
      <xdr:rowOff>1143000</xdr:rowOff>
    </xdr:to>
    <xdr:pic>
      <xdr:nvPicPr>
        <xdr:cNvPr id="4" name="Pilt 3" descr="Päis suvi&#10;&#10;Fotokollaaž sõnast suvi">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250849" y="114300"/>
          <a:ext cx="4738051"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495301</xdr:colOff>
      <xdr:row>1</xdr:row>
      <xdr:rowOff>0</xdr:rowOff>
    </xdr:from>
    <xdr:to>
      <xdr:col>7</xdr:col>
      <xdr:colOff>1266824</xdr:colOff>
      <xdr:row>1</xdr:row>
      <xdr:rowOff>1143000</xdr:rowOff>
    </xdr:to>
    <xdr:pic>
      <xdr:nvPicPr>
        <xdr:cNvPr id="3" name="Pilt 2" descr="Päis sügis&#10;&#10;Fotokollaaž sõnast sügis">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4419601" y="114300"/>
          <a:ext cx="4571998"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A1:L15"/>
  <sheetViews>
    <sheetView showGridLines="0" tabSelected="1"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2" width="13.625" style="2" customWidth="1"/>
    <col min="13" max="13" width="1.625" style="2" customWidth="1"/>
    <col min="14" max="16384" width="8.75" style="2"/>
  </cols>
  <sheetData>
    <row r="1" spans="1:12" ht="9" customHeight="1" x14ac:dyDescent="0.3">
      <c r="I1" s="2" t="s">
        <v>1</v>
      </c>
    </row>
    <row r="2" spans="1:12" ht="96" customHeight="1" x14ac:dyDescent="0.3">
      <c r="B2" s="46" t="str">
        <f>"Jaanuar "&amp;Kalendriaasta</f>
        <v>Jaanuar 2021</v>
      </c>
      <c r="C2" s="46"/>
      <c r="D2" s="46"/>
      <c r="E2" s="3"/>
      <c r="F2" s="3"/>
      <c r="G2" s="3"/>
      <c r="H2" s="4"/>
    </row>
    <row r="3" spans="1:12" s="11" customFormat="1" ht="24" customHeight="1" x14ac:dyDescent="0.3">
      <c r="A3" s="10"/>
      <c r="B3" s="7" t="str">
        <f>NädalaAlgus</f>
        <v>esmaspäev</v>
      </c>
      <c r="C3" s="8" t="str">
        <f>TEXT(C4,"dddd")</f>
        <v>teisipäev</v>
      </c>
      <c r="D3" s="8" t="str">
        <f t="shared" ref="D3:H3" si="0">TEXT(D4,"dddd")</f>
        <v>kolmapäev</v>
      </c>
      <c r="E3" s="8" t="str">
        <f t="shared" si="0"/>
        <v>neljapäev</v>
      </c>
      <c r="F3" s="8" t="str">
        <f t="shared" si="0"/>
        <v>reede</v>
      </c>
      <c r="G3" s="8" t="str">
        <f t="shared" si="0"/>
        <v>laupäev</v>
      </c>
      <c r="H3" s="9" t="str">
        <f t="shared" si="0"/>
        <v>pühapäev</v>
      </c>
      <c r="K3" s="51" t="s">
        <v>2</v>
      </c>
      <c r="L3" s="51"/>
    </row>
    <row r="4" spans="1:12" s="6" customFormat="1" ht="24" customHeight="1" x14ac:dyDescent="0.3">
      <c r="A4" s="5"/>
      <c r="B4" s="33">
        <f t="array" ref="B4:H4">PäevadJaNädalad+DATE(Kalendriaasta,1,1)-WEEKDAY(DATE(Kalendriaasta,1,1),(NädalaAlgus="esmaspäev")+1)+1</f>
        <v>44193</v>
      </c>
      <c r="C4" s="33">
        <v>44194</v>
      </c>
      <c r="D4" s="33">
        <v>44195</v>
      </c>
      <c r="E4" s="33">
        <v>44196</v>
      </c>
      <c r="F4" s="33">
        <v>44197</v>
      </c>
      <c r="G4" s="33">
        <v>44198</v>
      </c>
      <c r="H4" s="34">
        <v>44199</v>
      </c>
      <c r="K4" s="16" t="s">
        <v>3</v>
      </c>
      <c r="L4" s="16" t="s">
        <v>4</v>
      </c>
    </row>
    <row r="5" spans="1:12" s="14" customFormat="1" ht="56.1" customHeight="1" x14ac:dyDescent="0.3">
      <c r="A5" s="13"/>
      <c r="B5" s="12"/>
      <c r="C5" s="12"/>
      <c r="D5" s="12"/>
      <c r="E5" s="12"/>
      <c r="F5" s="12"/>
      <c r="G5" s="12"/>
      <c r="H5" s="12"/>
      <c r="K5" s="17">
        <v>2021</v>
      </c>
      <c r="L5" s="17" t="s">
        <v>5</v>
      </c>
    </row>
    <row r="6" spans="1:12" s="6" customFormat="1" ht="24" customHeight="1" x14ac:dyDescent="0.3">
      <c r="A6" s="5"/>
      <c r="B6" s="35">
        <f t="array" ref="B6:H6">PäevadJaNädalad+DATE(Kalendriaasta,1,1)-WEEKDAY(DATE(Kalendriaasta,1,1),(NädalaAlgus="esmaspäev")+1)+8</f>
        <v>44200</v>
      </c>
      <c r="C6" s="35">
        <v>44201</v>
      </c>
      <c r="D6" s="35">
        <v>44202</v>
      </c>
      <c r="E6" s="35">
        <v>44203</v>
      </c>
      <c r="F6" s="35">
        <v>44204</v>
      </c>
      <c r="G6" s="35">
        <v>44205</v>
      </c>
      <c r="H6" s="35">
        <v>44206</v>
      </c>
    </row>
    <row r="7" spans="1:12" s="14" customFormat="1" ht="56.1" customHeight="1" x14ac:dyDescent="0.3">
      <c r="A7" s="13"/>
      <c r="B7" s="15"/>
      <c r="C7" s="15"/>
      <c r="D7" s="15"/>
      <c r="E7" s="15"/>
      <c r="F7" s="15"/>
      <c r="G7" s="15"/>
      <c r="H7" s="15"/>
    </row>
    <row r="8" spans="1:12" s="6" customFormat="1" ht="24" customHeight="1" x14ac:dyDescent="0.3">
      <c r="A8" s="5"/>
      <c r="B8" s="36">
        <f t="array" ref="B8:H8">PäevadJaNädalad+DATE(Kalendriaasta,1,1)-WEEKDAY(DATE(Kalendriaasta,1,1),(NädalaAlgus="esmaspäev")+1)+15</f>
        <v>44207</v>
      </c>
      <c r="C8" s="36">
        <v>44208</v>
      </c>
      <c r="D8" s="36">
        <v>44209</v>
      </c>
      <c r="E8" s="36">
        <v>44210</v>
      </c>
      <c r="F8" s="36">
        <v>44211</v>
      </c>
      <c r="G8" s="36">
        <v>44212</v>
      </c>
      <c r="H8" s="36">
        <v>44213</v>
      </c>
    </row>
    <row r="9" spans="1:12" s="14" customFormat="1" ht="56.1" customHeight="1" x14ac:dyDescent="0.3">
      <c r="A9" s="13"/>
      <c r="B9" s="12"/>
      <c r="C9" s="12"/>
      <c r="D9" s="12"/>
      <c r="E9" s="12"/>
      <c r="F9" s="12"/>
      <c r="G9" s="12"/>
      <c r="H9" s="12"/>
    </row>
    <row r="10" spans="1:12" s="6" customFormat="1" ht="24" customHeight="1" x14ac:dyDescent="0.3">
      <c r="A10" s="5"/>
      <c r="B10" s="35">
        <f t="array" ref="B10:H10">PäevadJaNädalad+DATE(Kalendriaasta,1,1)-WEEKDAY(DATE(Kalendriaasta,1,1),(NädalaAlgus="esmaspäev")+1)+22</f>
        <v>44214</v>
      </c>
      <c r="C10" s="35">
        <v>44215</v>
      </c>
      <c r="D10" s="35">
        <v>44216</v>
      </c>
      <c r="E10" s="35">
        <v>44217</v>
      </c>
      <c r="F10" s="35">
        <v>44218</v>
      </c>
      <c r="G10" s="35">
        <v>44219</v>
      </c>
      <c r="H10" s="35">
        <v>44220</v>
      </c>
    </row>
    <row r="11" spans="1:12" s="14" customFormat="1" ht="56.1" customHeight="1" x14ac:dyDescent="0.3">
      <c r="A11" s="13"/>
      <c r="B11" s="15"/>
      <c r="C11" s="15"/>
      <c r="D11" s="15"/>
      <c r="E11" s="15"/>
      <c r="F11" s="15"/>
      <c r="G11" s="15"/>
      <c r="H11" s="15"/>
    </row>
    <row r="12" spans="1:12" s="6" customFormat="1" ht="24" customHeight="1" x14ac:dyDescent="0.3">
      <c r="A12" s="5"/>
      <c r="B12" s="36">
        <f t="array" ref="B12:H12">PäevadJaNädalad+DATE(Kalendriaasta,1,1)-WEEKDAY(DATE(Kalendriaasta,1,1),(NädalaAlgus="esmaspäev")+1)+29</f>
        <v>44221</v>
      </c>
      <c r="C12" s="36">
        <v>44222</v>
      </c>
      <c r="D12" s="36">
        <v>44223</v>
      </c>
      <c r="E12" s="36">
        <v>44224</v>
      </c>
      <c r="F12" s="36">
        <v>44225</v>
      </c>
      <c r="G12" s="36">
        <v>44226</v>
      </c>
      <c r="H12" s="36">
        <v>44227</v>
      </c>
    </row>
    <row r="13" spans="1:12" s="14" customFormat="1" ht="56.1" customHeight="1" x14ac:dyDescent="0.3">
      <c r="A13" s="13"/>
      <c r="B13" s="12"/>
      <c r="C13" s="12"/>
      <c r="D13" s="12"/>
      <c r="E13" s="12"/>
      <c r="F13" s="12"/>
      <c r="G13" s="12"/>
      <c r="H13" s="12"/>
    </row>
    <row r="14" spans="1:12" s="6" customFormat="1" ht="24" customHeight="1" x14ac:dyDescent="0.3">
      <c r="A14" s="5"/>
      <c r="B14" s="35">
        <f t="array" ref="B14:C14">PäevadJaNädalad+DATE(Kalendriaasta,1,1)-WEEKDAY(DATE(Kalendriaasta,1,1),(NädalaAlgus="esmaspäev")+1)+36</f>
        <v>44228</v>
      </c>
      <c r="C14" s="35">
        <v>44229</v>
      </c>
      <c r="D14" s="47" t="s">
        <v>0</v>
      </c>
      <c r="E14" s="47"/>
      <c r="F14" s="47"/>
      <c r="G14" s="47"/>
      <c r="H14" s="48"/>
    </row>
    <row r="15" spans="1:12" s="14" customFormat="1" ht="56.1" customHeight="1" x14ac:dyDescent="0.3">
      <c r="A15" s="13"/>
      <c r="B15" s="15"/>
      <c r="C15" s="15"/>
      <c r="D15" s="49"/>
      <c r="E15" s="49"/>
      <c r="F15" s="49"/>
      <c r="G15" s="49"/>
      <c r="H15" s="50"/>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Valige päev loendist. Valige Loobu, seejärel vajutage päeva ripploendist valimiseks klahvikombinatsiooni ALT + allanool" prompt="Selles lahtris saate valida nädala alguspäeva. Avage ripploend klahvikombinatsiooniga ALT + allanool ja seejärel valige soovitud väärtus klahvidega allanool ja sisestusklahv Enter." sqref="L5" xr:uid="{00000000-0002-0000-0000-000000000000}">
      <formula1>"pühapäev, esmaspäev"</formula1>
    </dataValidation>
    <dataValidation allowBlank="1" showInputMessage="1" showErrorMessage="1" prompt="Selles kalendris saate luua kohandatud ühe kuu kalendri. Jaanuari töölehel saate kohandada kõigi kuude aastat ja alguspäeva. Iga kuu on eraldi töölehel." sqref="A1" xr:uid="{00000000-0002-0000-0000-000001000000}"/>
    <dataValidation allowBlank="1" showInputMessage="1" showErrorMessage="1" prompt="Sisestage allolevasse lahtrisse aasta" sqref="K4" xr:uid="{00000000-0002-0000-0000-000002000000}"/>
    <dataValidation allowBlank="1" showInputMessage="1" showErrorMessage="1" prompt="Valige allolevas lahtris nädala alguspäev" sqref="L4" xr:uid="{00000000-0002-0000-0000-000003000000}"/>
    <dataValidation allowBlank="1" showInputMessage="1" showErrorMessage="1" prompt="Sisestage sellesse lahtrisse aasta" sqref="K5" xr:uid="{00000000-0002-0000-0000-000004000000}"/>
    <dataValidation allowBlank="1" showInputMessage="1" showErrorMessage="1" prompt="Sellel real on selle kalendri nädalapäevade nimed. Selles lahtris on nädala alguspäev. Alguspäeva muutmiseks sisestage selle töölehe lahtrisse L5 uus nädalapäev." sqref="B3" xr:uid="{00000000-0002-0000-0000-000005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000-000006000000}"/>
    <dataValidation allowBlank="1" showInputMessage="1" showErrorMessage="1" prompt="Selles lahtris olev aasta värskendatakse automaatselt lahtrisse K5 sisestatud aasta põhjal. Allolevas kalendris on heledamas kirjas eelmise ja järgmise kuu kuupäevad." sqref="B2:D2" xr:uid="{00000000-0002-0000-0000-000007000000}"/>
    <dataValidation allowBlank="1" showInputMessage="1" showErrorMessage="1" prompt="Automaatselt määratud nädalapäev" sqref="C3:H3" xr:uid="{00000000-0002-0000-0000-000008000000}"/>
    <dataValidation allowBlank="1" showInputMessage="1" showErrorMessage="1" prompt="See rida ning read 7, 9, 11, 13 ja 15 on ülaloleva lahtriga seotud kalendripäeva märkmete sisestamiseks mõeldud lahtrid." sqref="B5" xr:uid="{00000000-0002-0000-0000-000009000000}"/>
    <dataValidation allowBlank="1" showInputMessage="1" prompt="Sellesse lahtrisse saate sisestada kuumärkmed" sqref="D15:H15" xr:uid="{00000000-0002-0000-0000-00000A000000}"/>
    <dataValidation allowBlank="1" showInputMessage="1" prompt="All asuvasse lahtrisse saate sisestada kuumärkmed" sqref="D14:H14" xr:uid="{00000000-0002-0000-0000-00000B000000}"/>
    <dataValidation allowBlank="1" showInputMessage="1" showErrorMessage="1" prompt="Sisestage aasta ja valige allpool olevates lahtrites kalendri alguspäev. Neid kalendrisätteid ei prindita."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62" t="str">
        <f>"Oktoober "&amp;Kalendriaasta</f>
        <v>Oktoober 2021</v>
      </c>
      <c r="C2" s="62"/>
      <c r="D2" s="62"/>
      <c r="E2" s="3"/>
      <c r="F2" s="3"/>
      <c r="G2" s="3"/>
      <c r="H2" s="4"/>
    </row>
    <row r="3" spans="1:9" s="11" customFormat="1" ht="24" customHeight="1" x14ac:dyDescent="0.3">
      <c r="A3" s="10"/>
      <c r="B3" s="18" t="str">
        <f>NädalaAlgus</f>
        <v>esmaspäev</v>
      </c>
      <c r="C3" s="19" t="str">
        <f t="shared" ref="C3:H3" si="0">TEXT(C4,"dddd")</f>
        <v>teisipäev</v>
      </c>
      <c r="D3" s="19" t="str">
        <f t="shared" si="0"/>
        <v>kolmapäev</v>
      </c>
      <c r="E3" s="19" t="str">
        <f t="shared" si="0"/>
        <v>neljapäev</v>
      </c>
      <c r="F3" s="19" t="str">
        <f t="shared" si="0"/>
        <v>reede</v>
      </c>
      <c r="G3" s="19" t="str">
        <f t="shared" si="0"/>
        <v>laupäev</v>
      </c>
      <c r="H3" s="20" t="str">
        <f t="shared" si="0"/>
        <v>pühapäev</v>
      </c>
    </row>
    <row r="4" spans="1:9" s="6" customFormat="1" ht="24" customHeight="1" x14ac:dyDescent="0.3">
      <c r="A4" s="5"/>
      <c r="B4" s="37">
        <f t="array" ref="B4:H4">PäevadJaNädalad+DATE(Kalendriaasta,10,1)-WEEKDAY(DATE(Kalendriaasta,10,1),(NädalaAlgus="esmaspäev")+1)+1</f>
        <v>44466</v>
      </c>
      <c r="C4" s="37">
        <v>44467</v>
      </c>
      <c r="D4" s="37">
        <v>44468</v>
      </c>
      <c r="E4" s="37">
        <v>44469</v>
      </c>
      <c r="F4" s="37">
        <v>44470</v>
      </c>
      <c r="G4" s="37">
        <v>44471</v>
      </c>
      <c r="H4" s="37">
        <v>44472</v>
      </c>
    </row>
    <row r="5" spans="1:9" s="14" customFormat="1" ht="56.1" customHeight="1" x14ac:dyDescent="0.3">
      <c r="A5" s="13"/>
      <c r="B5" s="32"/>
      <c r="C5" s="32"/>
      <c r="D5" s="32"/>
      <c r="E5" s="32"/>
      <c r="F5" s="32"/>
      <c r="G5" s="32"/>
      <c r="H5" s="32"/>
    </row>
    <row r="6" spans="1:9" s="6" customFormat="1" ht="24" customHeight="1" x14ac:dyDescent="0.3">
      <c r="A6" s="5"/>
      <c r="B6" s="38">
        <f t="array" ref="B6:H6">PäevadJaNädalad+DATE(Kalendriaasta,10,1)-WEEKDAY(DATE(Kalendriaasta,10,1),(NädalaAlgus="esmaspäev")+1)+8</f>
        <v>44473</v>
      </c>
      <c r="C6" s="38">
        <v>44474</v>
      </c>
      <c r="D6" s="38">
        <v>44475</v>
      </c>
      <c r="E6" s="38">
        <v>44476</v>
      </c>
      <c r="F6" s="38">
        <v>44477</v>
      </c>
      <c r="G6" s="38">
        <v>44478</v>
      </c>
      <c r="H6" s="38">
        <v>44479</v>
      </c>
    </row>
    <row r="7" spans="1:9" s="14" customFormat="1" ht="56.1" customHeight="1" x14ac:dyDescent="0.3">
      <c r="A7" s="13"/>
      <c r="B7" s="31"/>
      <c r="C7" s="31"/>
      <c r="D7" s="31"/>
      <c r="E7" s="31"/>
      <c r="F7" s="31"/>
      <c r="G7" s="31"/>
      <c r="H7" s="31"/>
    </row>
    <row r="8" spans="1:9" s="6" customFormat="1" ht="24" customHeight="1" x14ac:dyDescent="0.3">
      <c r="A8" s="5"/>
      <c r="B8" s="39">
        <f t="array" ref="B8:H8">PäevadJaNädalad+DATE(Kalendriaasta,10,1)-WEEKDAY(DATE(Kalendriaasta,10,1),(NädalaAlgus="esmaspäev")+1)+15</f>
        <v>44480</v>
      </c>
      <c r="C8" s="39">
        <v>44481</v>
      </c>
      <c r="D8" s="39">
        <v>44482</v>
      </c>
      <c r="E8" s="39">
        <v>44483</v>
      </c>
      <c r="F8" s="39">
        <v>44484</v>
      </c>
      <c r="G8" s="39">
        <v>44485</v>
      </c>
      <c r="H8" s="39">
        <v>44486</v>
      </c>
    </row>
    <row r="9" spans="1:9" s="14" customFormat="1" ht="56.1" customHeight="1" x14ac:dyDescent="0.3">
      <c r="A9" s="13"/>
      <c r="B9" s="32"/>
      <c r="C9" s="32"/>
      <c r="D9" s="32"/>
      <c r="E9" s="32"/>
      <c r="F9" s="32"/>
      <c r="G9" s="32"/>
      <c r="H9" s="32"/>
    </row>
    <row r="10" spans="1:9" s="6" customFormat="1" ht="24" customHeight="1" x14ac:dyDescent="0.3">
      <c r="A10" s="5"/>
      <c r="B10" s="38">
        <f t="array" ref="B10:H10">PäevadJaNädalad+DATE(Kalendriaasta,10,1)-WEEKDAY(DATE(Kalendriaasta,10,1),(NädalaAlgus="esmaspäev")+1)+22</f>
        <v>44487</v>
      </c>
      <c r="C10" s="38">
        <v>44488</v>
      </c>
      <c r="D10" s="38">
        <v>44489</v>
      </c>
      <c r="E10" s="38">
        <v>44490</v>
      </c>
      <c r="F10" s="38">
        <v>44491</v>
      </c>
      <c r="G10" s="38">
        <v>44492</v>
      </c>
      <c r="H10" s="38">
        <v>44493</v>
      </c>
    </row>
    <row r="11" spans="1:9" s="14" customFormat="1" ht="56.1" customHeight="1" x14ac:dyDescent="0.3">
      <c r="A11" s="13"/>
      <c r="B11" s="31"/>
      <c r="C11" s="31"/>
      <c r="D11" s="31"/>
      <c r="E11" s="31"/>
      <c r="F11" s="31"/>
      <c r="G11" s="31"/>
      <c r="H11" s="31"/>
    </row>
    <row r="12" spans="1:9" s="6" customFormat="1" ht="24" customHeight="1" x14ac:dyDescent="0.3">
      <c r="A12" s="5"/>
      <c r="B12" s="39">
        <f t="array" ref="B12:H12">PäevadJaNädalad+DATE(Kalendriaasta,10,1)-WEEKDAY(DATE(Kalendriaasta,10,1),(NädalaAlgus="esmaspäev")+1)+29</f>
        <v>44494</v>
      </c>
      <c r="C12" s="39">
        <v>44495</v>
      </c>
      <c r="D12" s="39">
        <v>44496</v>
      </c>
      <c r="E12" s="39">
        <v>44497</v>
      </c>
      <c r="F12" s="39">
        <v>44498</v>
      </c>
      <c r="G12" s="39">
        <v>44499</v>
      </c>
      <c r="H12" s="39">
        <v>44500</v>
      </c>
    </row>
    <row r="13" spans="1:9" s="14" customFormat="1" ht="56.1" customHeight="1" x14ac:dyDescent="0.3">
      <c r="A13" s="13"/>
      <c r="B13" s="32"/>
      <c r="C13" s="32"/>
      <c r="D13" s="32"/>
      <c r="E13" s="32"/>
      <c r="F13" s="32"/>
      <c r="G13" s="32"/>
      <c r="H13" s="32"/>
    </row>
    <row r="14" spans="1:9" s="6" customFormat="1" ht="24" customHeight="1" x14ac:dyDescent="0.3">
      <c r="A14" s="5"/>
      <c r="B14" s="38">
        <f t="array" ref="B14:C14">PäevadJaNädalad+DATE(Kalendriaasta,10,1)-WEEKDAY(DATE(Kalendriaasta,10,1),(NädalaAlgus="esmaspäev")+1)+36</f>
        <v>44501</v>
      </c>
      <c r="C14" s="38">
        <v>44502</v>
      </c>
      <c r="D14" s="63" t="s">
        <v>0</v>
      </c>
      <c r="E14" s="63"/>
      <c r="F14" s="63"/>
      <c r="G14" s="63"/>
      <c r="H14" s="64"/>
    </row>
    <row r="15" spans="1:9" s="14" customFormat="1" ht="56.1" customHeight="1" x14ac:dyDescent="0.3">
      <c r="A15" s="13"/>
      <c r="B15" s="31"/>
      <c r="C15" s="31"/>
      <c r="D15" s="65"/>
      <c r="E15" s="65"/>
      <c r="F15" s="65"/>
      <c r="G15" s="65"/>
      <c r="H15" s="66"/>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Automaatselt määratud nädalapäev" sqref="C3:H3" xr:uid="{00000000-0002-0000-0900-000000000000}"/>
    <dataValidation allowBlank="1" showInputMessage="1" showErrorMessage="1" prompt="Oktoobrikuu kalender" sqref="A1" xr:uid="{00000000-0002-0000-0900-000001000000}"/>
    <dataValidation allowBlank="1" showInputMessage="1" showErrorMessage="1" prompt="Selles lahtris olev aasta värskendatakse automaatselt jaanuari töölehele sisestatud aasta põhjal. Allolevas kalendris on heledamas kirjas eelmise ja järgmise kuu kuupäevad." sqref="B2:D2" xr:uid="{00000000-0002-0000-0900-000002000000}"/>
    <dataValidation allowBlank="1" showInputMessage="1" showErrorMessage="1" prompt="Sellel real on selle kalendri nädalapäevade nimed. Selles lahtris on nädala alguspäev. Nädala alguspäeva muutmiseks valige jaanuari töölehe lahtris L5 uus nädala alguskuupäev." sqref="B3" xr:uid="{00000000-0002-0000-0900-000003000000}"/>
    <dataValidation allowBlank="1" showInputMessage="1" prompt="All asuvasse lahtrisse saate sisestada kuumärkmed" sqref="D14:H14" xr:uid="{00000000-0002-0000-0900-000004000000}"/>
    <dataValidation allowBlank="1" showInputMessage="1" prompt="Sellesse lahtrisse saate sisestada kuumärkmed" sqref="D15:H15" xr:uid="{00000000-0002-0000-0900-000005000000}"/>
    <dataValidation allowBlank="1" showInputMessage="1" showErrorMessage="1" prompt="See rida ning read 7, 9, 11, 13 ja 15 on ülaloleva lahtriga seotud kalendripäeva märkmete sisestamiseks mõeldud lahtrid." sqref="B5" xr:uid="{00000000-0002-0000-0900-000006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900-000007000000}"/>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62" t="str">
        <f>"November "&amp;Kalendriaasta</f>
        <v>November 2021</v>
      </c>
      <c r="C2" s="62"/>
      <c r="D2" s="62"/>
      <c r="E2" s="3"/>
      <c r="F2" s="3"/>
      <c r="G2" s="3"/>
      <c r="H2" s="4"/>
    </row>
    <row r="3" spans="1:9" s="11" customFormat="1" ht="24" customHeight="1" x14ac:dyDescent="0.3">
      <c r="A3" s="10"/>
      <c r="B3" s="18" t="str">
        <f>NädalaAlgus</f>
        <v>esmaspäev</v>
      </c>
      <c r="C3" s="19" t="str">
        <f t="shared" ref="C3:H3" si="0">TEXT(C4,"dddd")</f>
        <v>teisipäev</v>
      </c>
      <c r="D3" s="19" t="str">
        <f t="shared" si="0"/>
        <v>kolmapäev</v>
      </c>
      <c r="E3" s="19" t="str">
        <f t="shared" si="0"/>
        <v>neljapäev</v>
      </c>
      <c r="F3" s="19" t="str">
        <f t="shared" si="0"/>
        <v>reede</v>
      </c>
      <c r="G3" s="19" t="str">
        <f t="shared" si="0"/>
        <v>laupäev</v>
      </c>
      <c r="H3" s="20" t="str">
        <f t="shared" si="0"/>
        <v>pühapäev</v>
      </c>
    </row>
    <row r="4" spans="1:9" s="6" customFormat="1" ht="24" customHeight="1" x14ac:dyDescent="0.3">
      <c r="A4" s="5"/>
      <c r="B4" s="37">
        <f t="array" ref="B4:H4">PäevadJaNädalad+DATE(Kalendriaasta,11,1)-WEEKDAY(DATE(Kalendriaasta,11,1),(NädalaAlgus="esmaspäev")+1)+1</f>
        <v>44501</v>
      </c>
      <c r="C4" s="37">
        <v>44502</v>
      </c>
      <c r="D4" s="37">
        <v>44503</v>
      </c>
      <c r="E4" s="37">
        <v>44504</v>
      </c>
      <c r="F4" s="37">
        <v>44505</v>
      </c>
      <c r="G4" s="37">
        <v>44506</v>
      </c>
      <c r="H4" s="37">
        <v>44507</v>
      </c>
    </row>
    <row r="5" spans="1:9" s="14" customFormat="1" ht="56.1" customHeight="1" x14ac:dyDescent="0.3">
      <c r="A5" s="13"/>
      <c r="B5" s="32"/>
      <c r="C5" s="32"/>
      <c r="D5" s="32"/>
      <c r="E5" s="32"/>
      <c r="F5" s="32"/>
      <c r="G5" s="32"/>
      <c r="H5" s="32"/>
    </row>
    <row r="6" spans="1:9" s="6" customFormat="1" ht="24" customHeight="1" x14ac:dyDescent="0.3">
      <c r="A6" s="5"/>
      <c r="B6" s="38">
        <f t="array" ref="B6:H6">PäevadJaNädalad+DATE(Kalendriaasta,11,1)-WEEKDAY(DATE(Kalendriaasta,11,1),(NädalaAlgus="esmaspäev")+1)+8</f>
        <v>44508</v>
      </c>
      <c r="C6" s="38">
        <v>44509</v>
      </c>
      <c r="D6" s="38">
        <v>44510</v>
      </c>
      <c r="E6" s="38">
        <v>44511</v>
      </c>
      <c r="F6" s="38">
        <v>44512</v>
      </c>
      <c r="G6" s="38">
        <v>44513</v>
      </c>
      <c r="H6" s="38">
        <v>44514</v>
      </c>
    </row>
    <row r="7" spans="1:9" s="14" customFormat="1" ht="56.1" customHeight="1" x14ac:dyDescent="0.3">
      <c r="A7" s="13"/>
      <c r="B7" s="31"/>
      <c r="C7" s="31"/>
      <c r="D7" s="31"/>
      <c r="E7" s="31"/>
      <c r="F7" s="31"/>
      <c r="G7" s="31"/>
      <c r="H7" s="31"/>
    </row>
    <row r="8" spans="1:9" s="6" customFormat="1" ht="24" customHeight="1" x14ac:dyDescent="0.3">
      <c r="A8" s="5"/>
      <c r="B8" s="39">
        <f t="array" ref="B8:H8">PäevadJaNädalad+DATE(Kalendriaasta,11,1)-WEEKDAY(DATE(Kalendriaasta,11,1),(NädalaAlgus="esmaspäev")+1)+15</f>
        <v>44515</v>
      </c>
      <c r="C8" s="39">
        <v>44516</v>
      </c>
      <c r="D8" s="39">
        <v>44517</v>
      </c>
      <c r="E8" s="39">
        <v>44518</v>
      </c>
      <c r="F8" s="39">
        <v>44519</v>
      </c>
      <c r="G8" s="39">
        <v>44520</v>
      </c>
      <c r="H8" s="39">
        <v>44521</v>
      </c>
    </row>
    <row r="9" spans="1:9" s="14" customFormat="1" ht="56.1" customHeight="1" x14ac:dyDescent="0.3">
      <c r="A9" s="13"/>
      <c r="B9" s="32"/>
      <c r="C9" s="32"/>
      <c r="D9" s="32"/>
      <c r="E9" s="32"/>
      <c r="F9" s="32"/>
      <c r="G9" s="32"/>
      <c r="H9" s="32"/>
    </row>
    <row r="10" spans="1:9" s="6" customFormat="1" ht="24" customHeight="1" x14ac:dyDescent="0.3">
      <c r="A10" s="5"/>
      <c r="B10" s="38">
        <f t="array" ref="B10:H10">PäevadJaNädalad+DATE(Kalendriaasta,11,1)-WEEKDAY(DATE(Kalendriaasta,11,1),(NädalaAlgus="esmaspäev")+1)+22</f>
        <v>44522</v>
      </c>
      <c r="C10" s="38">
        <v>44523</v>
      </c>
      <c r="D10" s="38">
        <v>44524</v>
      </c>
      <c r="E10" s="38">
        <v>44525</v>
      </c>
      <c r="F10" s="38">
        <v>44526</v>
      </c>
      <c r="G10" s="38">
        <v>44527</v>
      </c>
      <c r="H10" s="38">
        <v>44528</v>
      </c>
    </row>
    <row r="11" spans="1:9" s="14" customFormat="1" ht="56.1" customHeight="1" x14ac:dyDescent="0.3">
      <c r="A11" s="13"/>
      <c r="B11" s="31"/>
      <c r="C11" s="31"/>
      <c r="D11" s="31"/>
      <c r="E11" s="31"/>
      <c r="F11" s="31"/>
      <c r="G11" s="31"/>
      <c r="H11" s="31"/>
    </row>
    <row r="12" spans="1:9" s="6" customFormat="1" ht="24" customHeight="1" x14ac:dyDescent="0.3">
      <c r="A12" s="5"/>
      <c r="B12" s="39">
        <f t="array" ref="B12:H12">PäevadJaNädalad+DATE(Kalendriaasta,11,1)-WEEKDAY(DATE(Kalendriaasta,11,1),(NädalaAlgus="esmaspäev")+1)+29</f>
        <v>44529</v>
      </c>
      <c r="C12" s="39">
        <v>44530</v>
      </c>
      <c r="D12" s="39">
        <v>44531</v>
      </c>
      <c r="E12" s="39">
        <v>44532</v>
      </c>
      <c r="F12" s="39">
        <v>44533</v>
      </c>
      <c r="G12" s="39">
        <v>44534</v>
      </c>
      <c r="H12" s="39">
        <v>44535</v>
      </c>
    </row>
    <row r="13" spans="1:9" s="14" customFormat="1" ht="56.1" customHeight="1" x14ac:dyDescent="0.3">
      <c r="A13" s="13"/>
      <c r="B13" s="32"/>
      <c r="C13" s="32"/>
      <c r="D13" s="32"/>
      <c r="E13" s="32"/>
      <c r="F13" s="32"/>
      <c r="G13" s="32"/>
      <c r="H13" s="32"/>
    </row>
    <row r="14" spans="1:9" s="6" customFormat="1" ht="24" customHeight="1" x14ac:dyDescent="0.3">
      <c r="A14" s="5"/>
      <c r="B14" s="38">
        <f t="array" ref="B14:C14">PäevadJaNädalad+DATE(Kalendriaasta,11,1)-WEEKDAY(DATE(Kalendriaasta,11,1),(NädalaAlgus="esmaspäev")+1)+36</f>
        <v>44536</v>
      </c>
      <c r="C14" s="38">
        <v>44537</v>
      </c>
      <c r="D14" s="63" t="s">
        <v>0</v>
      </c>
      <c r="E14" s="63"/>
      <c r="F14" s="63"/>
      <c r="G14" s="63"/>
      <c r="H14" s="64"/>
    </row>
    <row r="15" spans="1:9" s="14" customFormat="1" ht="56.1" customHeight="1" x14ac:dyDescent="0.3">
      <c r="A15" s="13"/>
      <c r="B15" s="31"/>
      <c r="C15" s="31"/>
      <c r="D15" s="65"/>
      <c r="E15" s="65"/>
      <c r="F15" s="65"/>
      <c r="G15" s="65"/>
      <c r="H15" s="66"/>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Automaatselt määratud nädalapäev" sqref="C3:H3" xr:uid="{00000000-0002-0000-0A00-000000000000}"/>
    <dataValidation allowBlank="1" showInputMessage="1" showErrorMessage="1" prompt="Novembrikuu kalender" sqref="A1" xr:uid="{00000000-0002-0000-0A00-000001000000}"/>
    <dataValidation allowBlank="1" showInputMessage="1" showErrorMessage="1" prompt="Selles lahtris olev aasta värskendatakse automaatselt jaanuari töölehele sisestatud aasta põhjal. Allolevas kalendris on heledamas kirjas eelmise ja järgmise kuu kuupäevad." sqref="B2:D2" xr:uid="{00000000-0002-0000-0A00-000002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A00-000003000000}"/>
    <dataValidation allowBlank="1" showInputMessage="1" showErrorMessage="1" prompt="See rida ning read 7, 9, 11, 13 ja 15 on ülaloleva lahtriga seotud kalendripäeva märkmete sisestamiseks mõeldud lahtrid." sqref="B5" xr:uid="{00000000-0002-0000-0A00-000004000000}"/>
    <dataValidation allowBlank="1" showInputMessage="1" prompt="Sellesse lahtrisse saate sisestada kuumärkmed" sqref="D15:H15" xr:uid="{00000000-0002-0000-0A00-000005000000}"/>
    <dataValidation allowBlank="1" showInputMessage="1" prompt="All asuvasse lahtrisse saate sisestada kuumärkmed" sqref="D14:H14" xr:uid="{00000000-0002-0000-0A00-000006000000}"/>
    <dataValidation allowBlank="1" showInputMessage="1" showErrorMessage="1" prompt="Sellel real on selle kalendri nädalapäevade nimed. Selles lahtris on nädala alguspäev. Nädala alguspäeva muutmiseks valige jaanuari töölehe lahtris L5 uus nädala alguskuupäev." sqref="B3" xr:uid="{00000000-0002-0000-0A00-000007000000}"/>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46" t="str">
        <f>"Detsember "&amp;Kalendriaasta</f>
        <v>Detsember 2021</v>
      </c>
      <c r="C2" s="46"/>
      <c r="D2" s="46"/>
      <c r="E2" s="3"/>
      <c r="F2" s="3"/>
      <c r="G2" s="3"/>
      <c r="H2" s="4"/>
    </row>
    <row r="3" spans="1:9" s="11" customFormat="1" ht="24" customHeight="1" x14ac:dyDescent="0.3">
      <c r="A3" s="10"/>
      <c r="B3" s="7" t="str">
        <f>NädalaAlgus</f>
        <v>esmaspäev</v>
      </c>
      <c r="C3" s="8" t="str">
        <f t="shared" ref="C3:H3" si="0">TEXT(C4,"dddd")</f>
        <v>teisipäev</v>
      </c>
      <c r="D3" s="8" t="str">
        <f t="shared" si="0"/>
        <v>kolmapäev</v>
      </c>
      <c r="E3" s="8" t="str">
        <f t="shared" si="0"/>
        <v>neljapäev</v>
      </c>
      <c r="F3" s="8" t="str">
        <f t="shared" si="0"/>
        <v>reede</v>
      </c>
      <c r="G3" s="8" t="str">
        <f t="shared" si="0"/>
        <v>laupäev</v>
      </c>
      <c r="H3" s="9" t="str">
        <f t="shared" si="0"/>
        <v>pühapäev</v>
      </c>
    </row>
    <row r="4" spans="1:9" s="6" customFormat="1" ht="24" customHeight="1" x14ac:dyDescent="0.3">
      <c r="A4" s="5"/>
      <c r="B4" s="33">
        <f t="array" ref="B4:H4">PäevadJaNädalad+DATE(Kalendriaasta,12,1)-WEEKDAY(DATE(Kalendriaasta,12,1),(NädalaAlgus="esmaspäev")+1)+1</f>
        <v>44529</v>
      </c>
      <c r="C4" s="33">
        <v>44530</v>
      </c>
      <c r="D4" s="33">
        <v>44531</v>
      </c>
      <c r="E4" s="33">
        <v>44532</v>
      </c>
      <c r="F4" s="33">
        <v>44533</v>
      </c>
      <c r="G4" s="33">
        <v>44534</v>
      </c>
      <c r="H4" s="34">
        <v>44535</v>
      </c>
    </row>
    <row r="5" spans="1:9" s="14" customFormat="1" ht="56.1" customHeight="1" x14ac:dyDescent="0.3">
      <c r="A5" s="13"/>
      <c r="B5" s="12"/>
      <c r="C5" s="12"/>
      <c r="D5" s="12"/>
      <c r="E5" s="12"/>
      <c r="F5" s="12"/>
      <c r="G5" s="12"/>
      <c r="H5" s="12"/>
    </row>
    <row r="6" spans="1:9" s="6" customFormat="1" ht="24" customHeight="1" x14ac:dyDescent="0.3">
      <c r="A6" s="5"/>
      <c r="B6" s="35">
        <f t="array" ref="B6:H6">PäevadJaNädalad+DATE(Kalendriaasta,12,1)-WEEKDAY(DATE(Kalendriaasta,12,1),(NädalaAlgus="esmaspäev")+1)+8</f>
        <v>44536</v>
      </c>
      <c r="C6" s="35">
        <v>44537</v>
      </c>
      <c r="D6" s="35">
        <v>44538</v>
      </c>
      <c r="E6" s="35">
        <v>44539</v>
      </c>
      <c r="F6" s="35">
        <v>44540</v>
      </c>
      <c r="G6" s="35">
        <v>44541</v>
      </c>
      <c r="H6" s="35">
        <v>44542</v>
      </c>
    </row>
    <row r="7" spans="1:9" s="14" customFormat="1" ht="56.1" customHeight="1" x14ac:dyDescent="0.3">
      <c r="A7" s="13"/>
      <c r="B7" s="15"/>
      <c r="C7" s="15"/>
      <c r="D7" s="15"/>
      <c r="E7" s="15"/>
      <c r="F7" s="15"/>
      <c r="G7" s="15"/>
      <c r="H7" s="15"/>
    </row>
    <row r="8" spans="1:9" s="6" customFormat="1" ht="24" customHeight="1" x14ac:dyDescent="0.3">
      <c r="A8" s="5"/>
      <c r="B8" s="36">
        <f t="array" ref="B8:H8">PäevadJaNädalad+DATE(Kalendriaasta,12,1)-WEEKDAY(DATE(Kalendriaasta,12,1),(NädalaAlgus="esmaspäev")+1)+15</f>
        <v>44543</v>
      </c>
      <c r="C8" s="36">
        <v>44544</v>
      </c>
      <c r="D8" s="36">
        <v>44545</v>
      </c>
      <c r="E8" s="36">
        <v>44546</v>
      </c>
      <c r="F8" s="36">
        <v>44547</v>
      </c>
      <c r="G8" s="36">
        <v>44548</v>
      </c>
      <c r="H8" s="36">
        <v>44549</v>
      </c>
    </row>
    <row r="9" spans="1:9" s="14" customFormat="1" ht="56.1" customHeight="1" x14ac:dyDescent="0.3">
      <c r="A9" s="13"/>
      <c r="B9" s="12"/>
      <c r="C9" s="12"/>
      <c r="D9" s="12"/>
      <c r="E9" s="12"/>
      <c r="F9" s="12"/>
      <c r="G9" s="12"/>
      <c r="H9" s="12"/>
    </row>
    <row r="10" spans="1:9" s="6" customFormat="1" ht="24" customHeight="1" x14ac:dyDescent="0.3">
      <c r="A10" s="5"/>
      <c r="B10" s="35">
        <f t="array" ref="B10:H10">PäevadJaNädalad+DATE(Kalendriaasta,12,1)-WEEKDAY(DATE(Kalendriaasta,12,1),(NädalaAlgus="esmaspäev")+1)+22</f>
        <v>44550</v>
      </c>
      <c r="C10" s="35">
        <v>44551</v>
      </c>
      <c r="D10" s="35">
        <v>44552</v>
      </c>
      <c r="E10" s="35">
        <v>44553</v>
      </c>
      <c r="F10" s="35">
        <v>44554</v>
      </c>
      <c r="G10" s="35">
        <v>44555</v>
      </c>
      <c r="H10" s="35">
        <v>44556</v>
      </c>
    </row>
    <row r="11" spans="1:9" s="14" customFormat="1" ht="56.1" customHeight="1" x14ac:dyDescent="0.3">
      <c r="A11" s="13"/>
      <c r="B11" s="15"/>
      <c r="C11" s="15"/>
      <c r="D11" s="15"/>
      <c r="E11" s="15"/>
      <c r="F11" s="15"/>
      <c r="G11" s="15"/>
      <c r="H11" s="15"/>
    </row>
    <row r="12" spans="1:9" s="6" customFormat="1" ht="24" customHeight="1" x14ac:dyDescent="0.3">
      <c r="A12" s="5"/>
      <c r="B12" s="36">
        <f t="array" ref="B12:H12">PäevadJaNädalad+DATE(Kalendriaasta,12,1)-WEEKDAY(DATE(Kalendriaasta,12,1),(NädalaAlgus="esmaspäev")+1)+29</f>
        <v>44557</v>
      </c>
      <c r="C12" s="36">
        <v>44558</v>
      </c>
      <c r="D12" s="36">
        <v>44559</v>
      </c>
      <c r="E12" s="36">
        <v>44560</v>
      </c>
      <c r="F12" s="36">
        <v>44561</v>
      </c>
      <c r="G12" s="36">
        <v>44562</v>
      </c>
      <c r="H12" s="36">
        <v>44563</v>
      </c>
    </row>
    <row r="13" spans="1:9" s="14" customFormat="1" ht="56.1" customHeight="1" x14ac:dyDescent="0.3">
      <c r="A13" s="13"/>
      <c r="B13" s="12"/>
      <c r="C13" s="12"/>
      <c r="D13" s="12"/>
      <c r="E13" s="12"/>
      <c r="F13" s="12"/>
      <c r="G13" s="12"/>
      <c r="H13" s="12"/>
    </row>
    <row r="14" spans="1:9" s="6" customFormat="1" ht="24" customHeight="1" x14ac:dyDescent="0.3">
      <c r="A14" s="5"/>
      <c r="B14" s="35">
        <f t="array" ref="B14:C14">PäevadJaNädalad+DATE(Kalendriaasta,12,1)-WEEKDAY(DATE(Kalendriaasta,12,1),(NädalaAlgus="esmaspäev")+1)+36</f>
        <v>44564</v>
      </c>
      <c r="C14" s="35">
        <v>44565</v>
      </c>
      <c r="D14" s="47" t="s">
        <v>0</v>
      </c>
      <c r="E14" s="47"/>
      <c r="F14" s="47"/>
      <c r="G14" s="47"/>
      <c r="H14" s="48"/>
    </row>
    <row r="15" spans="1:9" s="14" customFormat="1" ht="56.1" customHeight="1" x14ac:dyDescent="0.3">
      <c r="A15" s="13"/>
      <c r="B15" s="15"/>
      <c r="C15" s="15"/>
      <c r="D15" s="49"/>
      <c r="E15" s="49"/>
      <c r="F15" s="49"/>
      <c r="G15" s="49"/>
      <c r="H15" s="50"/>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Automaatselt määratud nädalapäev" sqref="C3:H3" xr:uid="{00000000-0002-0000-0B00-000000000000}"/>
    <dataValidation allowBlank="1" showInputMessage="1" showErrorMessage="1" prompt="Detsembrikuu kalender" sqref="A1" xr:uid="{00000000-0002-0000-0B00-000001000000}"/>
    <dataValidation allowBlank="1" showInputMessage="1" showErrorMessage="1" prompt="Selles lahtris olev aasta värskendatakse automaatselt jaanuari töölehele sisestatud aasta põhjal. Allolevas kalendris on heledamas kirjas eelmise ja järgmise kuu kuupäevad." sqref="B2:D2" xr:uid="{00000000-0002-0000-0B00-000002000000}"/>
    <dataValidation allowBlank="1" showInputMessage="1" showErrorMessage="1" prompt="Sellel real on selle kalendri nädalapäevade nimed. Selles lahtris on nädala alguspäev. Nädala alguspäeva muutmiseks valige jaanuari töölehe lahtris L5 uus nädala alguskuupäev." sqref="B3" xr:uid="{00000000-0002-0000-0B00-000003000000}"/>
    <dataValidation allowBlank="1" showInputMessage="1" prompt="All asuvasse lahtrisse saate sisestada kuumärkmed" sqref="D14:H14" xr:uid="{00000000-0002-0000-0B00-000004000000}"/>
    <dataValidation allowBlank="1" showInputMessage="1" prompt="Sellesse lahtrisse saate sisestada kuumärkmed" sqref="D15:H15" xr:uid="{00000000-0002-0000-0B00-000005000000}"/>
    <dataValidation allowBlank="1" showInputMessage="1" showErrorMessage="1" prompt="See rida ning read 7, 9, 11, 13 ja 15 on ülaloleva lahtriga seotud kalendripäeva märkmete sisestamiseks mõeldud lahtrid." sqref="B5" xr:uid="{00000000-0002-0000-0B00-000006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B00-000007000000}"/>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A1:I15"/>
  <sheetViews>
    <sheetView showGridLine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46" t="str">
        <f>"Veebruar "&amp;Kalendriaasta</f>
        <v>Veebruar 2021</v>
      </c>
      <c r="C2" s="46"/>
      <c r="D2" s="46"/>
      <c r="E2" s="3"/>
      <c r="F2" s="3"/>
      <c r="G2" s="3"/>
      <c r="H2" s="4"/>
    </row>
    <row r="3" spans="1:9" s="11" customFormat="1" ht="24" customHeight="1" x14ac:dyDescent="0.3">
      <c r="A3" s="10"/>
      <c r="B3" s="7" t="str">
        <f>NädalaAlgus</f>
        <v>esmaspäev</v>
      </c>
      <c r="C3" s="8" t="str">
        <f t="shared" ref="C3:H3" si="0">TEXT(C4,"dddd")</f>
        <v>teisipäev</v>
      </c>
      <c r="D3" s="8" t="str">
        <f t="shared" si="0"/>
        <v>kolmapäev</v>
      </c>
      <c r="E3" s="8" t="str">
        <f t="shared" si="0"/>
        <v>neljapäev</v>
      </c>
      <c r="F3" s="8" t="str">
        <f t="shared" si="0"/>
        <v>reede</v>
      </c>
      <c r="G3" s="8" t="str">
        <f t="shared" si="0"/>
        <v>laupäev</v>
      </c>
      <c r="H3" s="9" t="str">
        <f t="shared" si="0"/>
        <v>pühapäev</v>
      </c>
    </row>
    <row r="4" spans="1:9" s="6" customFormat="1" ht="24" customHeight="1" x14ac:dyDescent="0.3">
      <c r="A4" s="5"/>
      <c r="B4" s="33">
        <f t="array" ref="B4:H4">PäevadJaNädalad+DATE(Kalendriaasta,2,1)-WEEKDAY(DATE(Kalendriaasta,2,1),(NädalaAlgus="esmaspäev")+1)+1</f>
        <v>44228</v>
      </c>
      <c r="C4" s="33">
        <v>44229</v>
      </c>
      <c r="D4" s="33">
        <v>44230</v>
      </c>
      <c r="E4" s="33">
        <v>44231</v>
      </c>
      <c r="F4" s="33">
        <v>44232</v>
      </c>
      <c r="G4" s="33">
        <v>44233</v>
      </c>
      <c r="H4" s="34">
        <v>44234</v>
      </c>
    </row>
    <row r="5" spans="1:9" s="14" customFormat="1" ht="56.1" customHeight="1" x14ac:dyDescent="0.3">
      <c r="A5" s="13"/>
      <c r="B5" s="12"/>
      <c r="C5" s="12"/>
      <c r="D5" s="12"/>
      <c r="E5" s="12"/>
      <c r="F5" s="12"/>
      <c r="G5" s="12"/>
      <c r="H5" s="12"/>
    </row>
    <row r="6" spans="1:9" s="6" customFormat="1" ht="24" customHeight="1" x14ac:dyDescent="0.3">
      <c r="A6" s="5"/>
      <c r="B6" s="35">
        <f t="array" ref="B6:H6">PäevadJaNädalad+DATE(Kalendriaasta,2,1)-WEEKDAY(DATE(Kalendriaasta,2,1),(NädalaAlgus="esmaspäev")+1)+8</f>
        <v>44235</v>
      </c>
      <c r="C6" s="35">
        <v>44236</v>
      </c>
      <c r="D6" s="35">
        <v>44237</v>
      </c>
      <c r="E6" s="35">
        <v>44238</v>
      </c>
      <c r="F6" s="35">
        <v>44239</v>
      </c>
      <c r="G6" s="35">
        <v>44240</v>
      </c>
      <c r="H6" s="35">
        <v>44241</v>
      </c>
    </row>
    <row r="7" spans="1:9" s="14" customFormat="1" ht="56.1" customHeight="1" x14ac:dyDescent="0.3">
      <c r="A7" s="13"/>
      <c r="B7" s="15"/>
      <c r="C7" s="15"/>
      <c r="D7" s="15"/>
      <c r="E7" s="15"/>
      <c r="F7" s="15"/>
      <c r="G7" s="15"/>
      <c r="H7" s="15"/>
    </row>
    <row r="8" spans="1:9" s="6" customFormat="1" ht="24" customHeight="1" x14ac:dyDescent="0.3">
      <c r="A8" s="5"/>
      <c r="B8" s="36">
        <f t="array" ref="B8:H8">PäevadJaNädalad+DATE(Kalendriaasta,2,1)-WEEKDAY(DATE(Kalendriaasta,2,1),(NädalaAlgus="esmaspäev")+1)+15</f>
        <v>44242</v>
      </c>
      <c r="C8" s="36">
        <v>44243</v>
      </c>
      <c r="D8" s="36">
        <v>44244</v>
      </c>
      <c r="E8" s="36">
        <v>44245</v>
      </c>
      <c r="F8" s="36">
        <v>44246</v>
      </c>
      <c r="G8" s="36">
        <v>44247</v>
      </c>
      <c r="H8" s="36">
        <v>44248</v>
      </c>
    </row>
    <row r="9" spans="1:9" s="14" customFormat="1" ht="56.1" customHeight="1" x14ac:dyDescent="0.3">
      <c r="A9" s="13"/>
      <c r="B9" s="12"/>
      <c r="C9" s="12"/>
      <c r="D9" s="12"/>
      <c r="E9" s="12"/>
      <c r="F9" s="12"/>
      <c r="G9" s="12"/>
      <c r="H9" s="12"/>
    </row>
    <row r="10" spans="1:9" s="6" customFormat="1" ht="24" customHeight="1" x14ac:dyDescent="0.3">
      <c r="A10" s="5"/>
      <c r="B10" s="35">
        <f t="array" ref="B10:H10">PäevadJaNädalad+DATE(Kalendriaasta,2,1)-WEEKDAY(DATE(Kalendriaasta,2,1),(NädalaAlgus="esmaspäev")+1)+22</f>
        <v>44249</v>
      </c>
      <c r="C10" s="35">
        <v>44250</v>
      </c>
      <c r="D10" s="35">
        <v>44251</v>
      </c>
      <c r="E10" s="35">
        <v>44252</v>
      </c>
      <c r="F10" s="35">
        <v>44253</v>
      </c>
      <c r="G10" s="35">
        <v>44254</v>
      </c>
      <c r="H10" s="35">
        <v>44255</v>
      </c>
    </row>
    <row r="11" spans="1:9" s="14" customFormat="1" ht="56.1" customHeight="1" x14ac:dyDescent="0.3">
      <c r="A11" s="13"/>
      <c r="B11" s="15"/>
      <c r="C11" s="15"/>
      <c r="D11" s="15"/>
      <c r="E11" s="15"/>
      <c r="F11" s="15"/>
      <c r="G11" s="15"/>
      <c r="H11" s="15"/>
    </row>
    <row r="12" spans="1:9" s="6" customFormat="1" ht="24" customHeight="1" x14ac:dyDescent="0.3">
      <c r="A12" s="5"/>
      <c r="B12" s="36">
        <f t="array" ref="B12:H12">PäevadJaNädalad+DATE(Kalendriaasta,2,1)-WEEKDAY(DATE(Kalendriaasta,2,1),(NädalaAlgus="esmaspäev")+1)+29</f>
        <v>44256</v>
      </c>
      <c r="C12" s="36">
        <v>44257</v>
      </c>
      <c r="D12" s="36">
        <v>44258</v>
      </c>
      <c r="E12" s="36">
        <v>44259</v>
      </c>
      <c r="F12" s="36">
        <v>44260</v>
      </c>
      <c r="G12" s="36">
        <v>44261</v>
      </c>
      <c r="H12" s="36">
        <v>44262</v>
      </c>
    </row>
    <row r="13" spans="1:9" s="14" customFormat="1" ht="56.1" customHeight="1" x14ac:dyDescent="0.3">
      <c r="A13" s="13"/>
      <c r="B13" s="12"/>
      <c r="C13" s="12"/>
      <c r="D13" s="12"/>
      <c r="E13" s="12"/>
      <c r="F13" s="12"/>
      <c r="G13" s="12"/>
      <c r="H13" s="12"/>
    </row>
    <row r="14" spans="1:9" s="6" customFormat="1" ht="24" customHeight="1" x14ac:dyDescent="0.3">
      <c r="A14" s="5"/>
      <c r="B14" s="35">
        <f t="array" ref="B14:C14">PäevadJaNädalad+DATE(Kalendriaasta,2,1)-WEEKDAY(DATE(Kalendriaasta,2,1),(NädalaAlgus="esmaspäev")+1)+36</f>
        <v>44263</v>
      </c>
      <c r="C14" s="35">
        <v>44264</v>
      </c>
      <c r="D14" s="47" t="s">
        <v>0</v>
      </c>
      <c r="E14" s="47"/>
      <c r="F14" s="47"/>
      <c r="G14" s="47"/>
      <c r="H14" s="48"/>
    </row>
    <row r="15" spans="1:9" s="14" customFormat="1" ht="56.1" customHeight="1" x14ac:dyDescent="0.3">
      <c r="A15" s="13"/>
      <c r="B15" s="15"/>
      <c r="C15" s="15"/>
      <c r="D15" s="49"/>
      <c r="E15" s="49"/>
      <c r="F15" s="49"/>
      <c r="G15" s="49"/>
      <c r="H15" s="50"/>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Automaatselt määratud nädalapäev" sqref="C3:H3" xr:uid="{00000000-0002-0000-0100-000000000000}"/>
    <dataValidation allowBlank="1" showInputMessage="1" showErrorMessage="1" prompt="Selles lahtris olev aasta värskendatakse automaatselt jaanuari töölehele sisestatud aasta põhjal. Allolevas kalendris on heledamas kirjas eelmise ja järgmise kuu kuupäevad." sqref="B2:D2" xr:uid="{00000000-0002-0000-0100-000001000000}"/>
    <dataValidation allowBlank="1" showInputMessage="1" showErrorMessage="1" prompt="Sellel real on selle kalendri nädalapäevade nimed. Selles lahtris on nädala alguspäev. Nädala alguspäeva muutmiseks valige jaanuari töölehe lahtris L5 uus nädala alguskuupäev." sqref="B3" xr:uid="{00000000-0002-0000-0100-000002000000}"/>
    <dataValidation allowBlank="1" showInputMessage="1" showErrorMessage="1" prompt="Veebruarikuu kalender" sqref="A1" xr:uid="{00000000-0002-0000-0100-000003000000}"/>
    <dataValidation allowBlank="1" showInputMessage="1" prompt="All asuvasse lahtrisse saate sisestada kuumärkmed" sqref="D14:H14" xr:uid="{00000000-0002-0000-0100-000004000000}"/>
    <dataValidation allowBlank="1" showInputMessage="1" prompt="Sellesse lahtrisse saate sisestada kuumärkmed" sqref="D15:H15" xr:uid="{00000000-0002-0000-0100-000005000000}"/>
    <dataValidation allowBlank="1" showInputMessage="1" showErrorMessage="1" prompt="See rida ning read 7, 9, 11, 13 ja 15 on ülaloleva lahtriga seotud kalendripäeva märkmete sisestamiseks mõeldud lahtrid." sqref="B5" xr:uid="{00000000-0002-0000-0100-000006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100-000007000000}"/>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I15"/>
  <sheetViews>
    <sheetView showGridLine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2" t="str">
        <f>"Märts "&amp;Kalendriaasta</f>
        <v>Märts 2021</v>
      </c>
      <c r="C2" s="52"/>
      <c r="D2" s="52"/>
      <c r="E2" s="3"/>
      <c r="F2" s="3"/>
      <c r="G2" s="3"/>
      <c r="H2" s="4"/>
    </row>
    <row r="3" spans="1:9" s="11" customFormat="1" ht="24" customHeight="1" x14ac:dyDescent="0.3">
      <c r="A3" s="10"/>
      <c r="B3" s="21" t="str">
        <f>NädalaAlgus</f>
        <v>esmaspäev</v>
      </c>
      <c r="C3" s="22" t="str">
        <f t="shared" ref="C3:H3" si="0">TEXT(C4,"dddd")</f>
        <v>teisipäev</v>
      </c>
      <c r="D3" s="22" t="str">
        <f t="shared" si="0"/>
        <v>kolmapäev</v>
      </c>
      <c r="E3" s="22" t="str">
        <f t="shared" si="0"/>
        <v>neljapäev</v>
      </c>
      <c r="F3" s="22" t="str">
        <f t="shared" si="0"/>
        <v>reede</v>
      </c>
      <c r="G3" s="22" t="str">
        <f t="shared" si="0"/>
        <v>laupäev</v>
      </c>
      <c r="H3" s="23" t="str">
        <f t="shared" si="0"/>
        <v>pühapäev</v>
      </c>
    </row>
    <row r="4" spans="1:9" s="6" customFormat="1" ht="24" customHeight="1" x14ac:dyDescent="0.3">
      <c r="A4" s="5"/>
      <c r="B4" s="43">
        <f t="array" ref="B4:H4">PäevadJaNädalad+DATE(Kalendriaasta,3,1)-WEEKDAY(DATE(Kalendriaasta,3,1),(NädalaAlgus="esmaspäev")+1)+1</f>
        <v>44256</v>
      </c>
      <c r="C4" s="43">
        <v>44257</v>
      </c>
      <c r="D4" s="43">
        <v>44258</v>
      </c>
      <c r="E4" s="43">
        <v>44259</v>
      </c>
      <c r="F4" s="43">
        <v>44260</v>
      </c>
      <c r="G4" s="43">
        <v>44261</v>
      </c>
      <c r="H4" s="43">
        <v>44262</v>
      </c>
    </row>
    <row r="5" spans="1:9" s="14" customFormat="1" ht="56.1" customHeight="1" x14ac:dyDescent="0.3">
      <c r="A5" s="13"/>
      <c r="B5" s="25"/>
      <c r="C5" s="25"/>
      <c r="D5" s="25"/>
      <c r="E5" s="25"/>
      <c r="F5" s="25"/>
      <c r="G5" s="25"/>
      <c r="H5" s="25"/>
    </row>
    <row r="6" spans="1:9" s="6" customFormat="1" ht="24" customHeight="1" x14ac:dyDescent="0.3">
      <c r="A6" s="5"/>
      <c r="B6" s="44">
        <f t="array" ref="B6:H6">PäevadJaNädalad+DATE(Kalendriaasta,3,1)-WEEKDAY(DATE(Kalendriaasta,3,1),(NädalaAlgus="esmaspäev")+1)+8</f>
        <v>44263</v>
      </c>
      <c r="C6" s="44">
        <v>44264</v>
      </c>
      <c r="D6" s="44">
        <v>44265</v>
      </c>
      <c r="E6" s="44">
        <v>44266</v>
      </c>
      <c r="F6" s="44">
        <v>44267</v>
      </c>
      <c r="G6" s="44">
        <v>44268</v>
      </c>
      <c r="H6" s="44">
        <v>44269</v>
      </c>
    </row>
    <row r="7" spans="1:9" s="14" customFormat="1" ht="56.1" customHeight="1" x14ac:dyDescent="0.3">
      <c r="A7" s="13"/>
      <c r="B7" s="24"/>
      <c r="C7" s="24"/>
      <c r="D7" s="24"/>
      <c r="E7" s="24"/>
      <c r="F7" s="24"/>
      <c r="G7" s="24"/>
      <c r="H7" s="24"/>
    </row>
    <row r="8" spans="1:9" s="6" customFormat="1" ht="24" customHeight="1" x14ac:dyDescent="0.3">
      <c r="A8" s="5"/>
      <c r="B8" s="45">
        <f t="array" ref="B8:H8">PäevadJaNädalad+DATE(Kalendriaasta,3,1)-WEEKDAY(DATE(Kalendriaasta,3,1),(NädalaAlgus="esmaspäev")+1)+15</f>
        <v>44270</v>
      </c>
      <c r="C8" s="45">
        <v>44271</v>
      </c>
      <c r="D8" s="45">
        <v>44272</v>
      </c>
      <c r="E8" s="45">
        <v>44273</v>
      </c>
      <c r="F8" s="45">
        <v>44274</v>
      </c>
      <c r="G8" s="45">
        <v>44275</v>
      </c>
      <c r="H8" s="45">
        <v>44276</v>
      </c>
    </row>
    <row r="9" spans="1:9" s="14" customFormat="1" ht="56.1" customHeight="1" x14ac:dyDescent="0.3">
      <c r="A9" s="13"/>
      <c r="B9" s="25"/>
      <c r="C9" s="25"/>
      <c r="D9" s="25"/>
      <c r="E9" s="25"/>
      <c r="F9" s="25"/>
      <c r="G9" s="25"/>
      <c r="H9" s="25"/>
    </row>
    <row r="10" spans="1:9" s="6" customFormat="1" ht="24" customHeight="1" x14ac:dyDescent="0.3">
      <c r="A10" s="5"/>
      <c r="B10" s="44">
        <f t="array" ref="B10:H10">PäevadJaNädalad+DATE(Kalendriaasta,3,1)-WEEKDAY(DATE(Kalendriaasta,3,1),(NädalaAlgus="esmaspäev")+1)+22</f>
        <v>44277</v>
      </c>
      <c r="C10" s="44">
        <v>44278</v>
      </c>
      <c r="D10" s="44">
        <v>44279</v>
      </c>
      <c r="E10" s="44">
        <v>44280</v>
      </c>
      <c r="F10" s="44">
        <v>44281</v>
      </c>
      <c r="G10" s="44">
        <v>44282</v>
      </c>
      <c r="H10" s="44">
        <v>44283</v>
      </c>
    </row>
    <row r="11" spans="1:9" s="14" customFormat="1" ht="56.1" customHeight="1" x14ac:dyDescent="0.3">
      <c r="A11" s="13"/>
      <c r="B11" s="24"/>
      <c r="C11" s="24"/>
      <c r="D11" s="24"/>
      <c r="E11" s="24"/>
      <c r="F11" s="24"/>
      <c r="G11" s="24"/>
      <c r="H11" s="24"/>
    </row>
    <row r="12" spans="1:9" s="6" customFormat="1" ht="24" customHeight="1" x14ac:dyDescent="0.3">
      <c r="A12" s="5"/>
      <c r="B12" s="45">
        <f t="array" ref="B12:H12">PäevadJaNädalad+DATE(Kalendriaasta,3,1)-WEEKDAY(DATE(Kalendriaasta,3,1),(NädalaAlgus="esmaspäev")+1)+29</f>
        <v>44284</v>
      </c>
      <c r="C12" s="45">
        <v>44285</v>
      </c>
      <c r="D12" s="45">
        <v>44286</v>
      </c>
      <c r="E12" s="45">
        <v>44287</v>
      </c>
      <c r="F12" s="45">
        <v>44288</v>
      </c>
      <c r="G12" s="45">
        <v>44289</v>
      </c>
      <c r="H12" s="45">
        <v>44290</v>
      </c>
    </row>
    <row r="13" spans="1:9" s="14" customFormat="1" ht="56.1" customHeight="1" x14ac:dyDescent="0.3">
      <c r="A13" s="13"/>
      <c r="B13" s="25"/>
      <c r="C13" s="25"/>
      <c r="D13" s="25"/>
      <c r="E13" s="25"/>
      <c r="F13" s="25"/>
      <c r="G13" s="25"/>
      <c r="H13" s="25"/>
    </row>
    <row r="14" spans="1:9" s="6" customFormat="1" ht="24" customHeight="1" x14ac:dyDescent="0.3">
      <c r="A14" s="5"/>
      <c r="B14" s="44">
        <f t="array" ref="B14:C14">PäevadJaNädalad+DATE(Kalendriaasta,3,1)-WEEKDAY(DATE(Kalendriaasta,3,1),(NädalaAlgus="esmaspäev")+1)+36</f>
        <v>44291</v>
      </c>
      <c r="C14" s="44">
        <v>44292</v>
      </c>
      <c r="D14" s="53" t="s">
        <v>0</v>
      </c>
      <c r="E14" s="53"/>
      <c r="F14" s="53"/>
      <c r="G14" s="53"/>
      <c r="H14" s="54"/>
    </row>
    <row r="15" spans="1:9" s="14" customFormat="1" ht="56.1" customHeight="1" x14ac:dyDescent="0.3">
      <c r="A15" s="13"/>
      <c r="B15" s="24"/>
      <c r="C15" s="24"/>
      <c r="D15" s="55"/>
      <c r="E15" s="55"/>
      <c r="F15" s="55"/>
      <c r="G15" s="55"/>
      <c r="H15" s="56"/>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Märtsikuu kalender" sqref="A1" xr:uid="{00000000-0002-0000-0200-000000000000}"/>
    <dataValidation allowBlank="1" showInputMessage="1" showErrorMessage="1" prompt="Selles lahtris olev aasta värskendatakse automaatselt jaanuari töölehele sisestatud aasta põhjal. Allolevas kalendris on heledamas kirjas eelmise ja järgmise kuu kuupäevad." sqref="B2:D2" xr:uid="{00000000-0002-0000-0200-000001000000}"/>
    <dataValidation allowBlank="1" showInputMessage="1" showErrorMessage="1" prompt="Automaatselt määratud nädalapäev" sqref="C3:H3" xr:uid="{00000000-0002-0000-0200-000002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200-000003000000}"/>
    <dataValidation allowBlank="1" showInputMessage="1" showErrorMessage="1" prompt="See rida ning read 7, 9, 11, 13 ja 15 on ülaloleva lahtriga seotud kalendripäeva märkmete sisestamiseks mõeldud lahtrid." sqref="B5" xr:uid="{00000000-0002-0000-0200-000004000000}"/>
    <dataValidation allowBlank="1" showInputMessage="1" prompt="Sellesse lahtrisse saate sisestada kuumärkmed" sqref="D15:H15" xr:uid="{00000000-0002-0000-0200-000005000000}"/>
    <dataValidation allowBlank="1" showInputMessage="1" prompt="All asuvasse lahtrisse saate sisestada kuumärkmed" sqref="D14:H14" xr:uid="{00000000-0002-0000-0200-000006000000}"/>
    <dataValidation allowBlank="1" showInputMessage="1" showErrorMessage="1" prompt="Sellel real on selle kalendri nädalapäevade nimed. Selles lahtris on nädala alguspäev. Nädala alguspäeva muutmiseks valige jaanuari töölehe lahtris L5 uus nädala alguskuupäev." sqref="B3" xr:uid="{00000000-0002-0000-0200-000007000000}"/>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2" t="str">
        <f>"Aprill "&amp;Kalendriaasta</f>
        <v>Aprill 2021</v>
      </c>
      <c r="C2" s="52"/>
      <c r="D2" s="52"/>
      <c r="E2" s="3"/>
      <c r="F2" s="3"/>
      <c r="G2" s="3"/>
      <c r="H2" s="4"/>
    </row>
    <row r="3" spans="1:9" s="11" customFormat="1" ht="24" customHeight="1" x14ac:dyDescent="0.3">
      <c r="A3" s="10"/>
      <c r="B3" s="21" t="str">
        <f>NädalaAlgus</f>
        <v>esmaspäev</v>
      </c>
      <c r="C3" s="22" t="str">
        <f t="shared" ref="C3:H3" si="0">TEXT(C4,"dddd")</f>
        <v>teisipäev</v>
      </c>
      <c r="D3" s="22" t="str">
        <f t="shared" si="0"/>
        <v>kolmapäev</v>
      </c>
      <c r="E3" s="22" t="str">
        <f t="shared" si="0"/>
        <v>neljapäev</v>
      </c>
      <c r="F3" s="22" t="str">
        <f t="shared" si="0"/>
        <v>reede</v>
      </c>
      <c r="G3" s="22" t="str">
        <f t="shared" si="0"/>
        <v>laupäev</v>
      </c>
      <c r="H3" s="23" t="str">
        <f t="shared" si="0"/>
        <v>pühapäev</v>
      </c>
    </row>
    <row r="4" spans="1:9" s="6" customFormat="1" ht="24" customHeight="1" x14ac:dyDescent="0.3">
      <c r="A4" s="5"/>
      <c r="B4" s="43">
        <f t="array" ref="B4:H4">PäevadJaNädalad+DATE(Kalendriaasta,4,1)-WEEKDAY(DATE(Kalendriaasta,4,1),(NädalaAlgus="esmaspäev")+1)+1</f>
        <v>44284</v>
      </c>
      <c r="C4" s="43">
        <v>44285</v>
      </c>
      <c r="D4" s="43">
        <v>44286</v>
      </c>
      <c r="E4" s="43">
        <v>44287</v>
      </c>
      <c r="F4" s="43">
        <v>44288</v>
      </c>
      <c r="G4" s="43">
        <v>44289</v>
      </c>
      <c r="H4" s="43">
        <v>44290</v>
      </c>
    </row>
    <row r="5" spans="1:9" s="14" customFormat="1" ht="56.1" customHeight="1" x14ac:dyDescent="0.3">
      <c r="A5" s="13"/>
      <c r="B5" s="25"/>
      <c r="C5" s="25"/>
      <c r="D5" s="25"/>
      <c r="E5" s="25"/>
      <c r="F5" s="25"/>
      <c r="G5" s="25"/>
      <c r="H5" s="25"/>
    </row>
    <row r="6" spans="1:9" s="6" customFormat="1" ht="24" customHeight="1" x14ac:dyDescent="0.3">
      <c r="A6" s="5"/>
      <c r="B6" s="44">
        <f t="array" ref="B6:H6">PäevadJaNädalad+DATE(Kalendriaasta,4,1)-WEEKDAY(DATE(Kalendriaasta,4,1),(NädalaAlgus="esmaspäev")+1)+8</f>
        <v>44291</v>
      </c>
      <c r="C6" s="44">
        <v>44292</v>
      </c>
      <c r="D6" s="44">
        <v>44293</v>
      </c>
      <c r="E6" s="44">
        <v>44294</v>
      </c>
      <c r="F6" s="44">
        <v>44295</v>
      </c>
      <c r="G6" s="44">
        <v>44296</v>
      </c>
      <c r="H6" s="44">
        <v>44297</v>
      </c>
    </row>
    <row r="7" spans="1:9" s="14" customFormat="1" ht="56.1" customHeight="1" x14ac:dyDescent="0.3">
      <c r="A7" s="13"/>
      <c r="B7" s="24"/>
      <c r="C7" s="24"/>
      <c r="D7" s="24"/>
      <c r="E7" s="24"/>
      <c r="F7" s="24"/>
      <c r="G7" s="24"/>
      <c r="H7" s="24"/>
    </row>
    <row r="8" spans="1:9" s="6" customFormat="1" ht="24" customHeight="1" x14ac:dyDescent="0.3">
      <c r="A8" s="5"/>
      <c r="B8" s="45">
        <f t="array" ref="B8:H8">PäevadJaNädalad+DATE(Kalendriaasta,4,1)-WEEKDAY(DATE(Kalendriaasta,4,1),(NädalaAlgus="esmaspäev")+1)+15</f>
        <v>44298</v>
      </c>
      <c r="C8" s="45">
        <v>44299</v>
      </c>
      <c r="D8" s="45">
        <v>44300</v>
      </c>
      <c r="E8" s="45">
        <v>44301</v>
      </c>
      <c r="F8" s="45">
        <v>44302</v>
      </c>
      <c r="G8" s="45">
        <v>44303</v>
      </c>
      <c r="H8" s="45">
        <v>44304</v>
      </c>
    </row>
    <row r="9" spans="1:9" s="14" customFormat="1" ht="56.1" customHeight="1" x14ac:dyDescent="0.3">
      <c r="A9" s="13"/>
      <c r="B9" s="25"/>
      <c r="C9" s="25"/>
      <c r="D9" s="25"/>
      <c r="E9" s="25"/>
      <c r="F9" s="25"/>
      <c r="G9" s="25"/>
      <c r="H9" s="25"/>
    </row>
    <row r="10" spans="1:9" s="6" customFormat="1" ht="24" customHeight="1" x14ac:dyDescent="0.3">
      <c r="A10" s="5"/>
      <c r="B10" s="44">
        <f t="array" ref="B10:H10">PäevadJaNädalad+DATE(Kalendriaasta,4,1)-WEEKDAY(DATE(Kalendriaasta,4,1),(NädalaAlgus="esmaspäev")+1)+22</f>
        <v>44305</v>
      </c>
      <c r="C10" s="44">
        <v>44306</v>
      </c>
      <c r="D10" s="44">
        <v>44307</v>
      </c>
      <c r="E10" s="44">
        <v>44308</v>
      </c>
      <c r="F10" s="44">
        <v>44309</v>
      </c>
      <c r="G10" s="44">
        <v>44310</v>
      </c>
      <c r="H10" s="44">
        <v>44311</v>
      </c>
    </row>
    <row r="11" spans="1:9" s="14" customFormat="1" ht="56.1" customHeight="1" x14ac:dyDescent="0.3">
      <c r="A11" s="13"/>
      <c r="B11" s="24"/>
      <c r="C11" s="24"/>
      <c r="D11" s="24"/>
      <c r="E11" s="24"/>
      <c r="F11" s="24"/>
      <c r="G11" s="24"/>
      <c r="H11" s="24"/>
    </row>
    <row r="12" spans="1:9" s="6" customFormat="1" ht="24" customHeight="1" x14ac:dyDescent="0.3">
      <c r="A12" s="5"/>
      <c r="B12" s="45">
        <f t="array" ref="B12:H12">PäevadJaNädalad+DATE(Kalendriaasta,4,1)-WEEKDAY(DATE(Kalendriaasta,4,1),(NädalaAlgus="esmaspäev")+1)+29</f>
        <v>44312</v>
      </c>
      <c r="C12" s="45">
        <v>44313</v>
      </c>
      <c r="D12" s="45">
        <v>44314</v>
      </c>
      <c r="E12" s="45">
        <v>44315</v>
      </c>
      <c r="F12" s="45">
        <v>44316</v>
      </c>
      <c r="G12" s="45">
        <v>44317</v>
      </c>
      <c r="H12" s="45">
        <v>44318</v>
      </c>
    </row>
    <row r="13" spans="1:9" s="14" customFormat="1" ht="56.1" customHeight="1" x14ac:dyDescent="0.3">
      <c r="A13" s="13"/>
      <c r="B13" s="25"/>
      <c r="C13" s="25"/>
      <c r="D13" s="25"/>
      <c r="E13" s="25"/>
      <c r="F13" s="25"/>
      <c r="G13" s="25"/>
      <c r="H13" s="25"/>
    </row>
    <row r="14" spans="1:9" s="6" customFormat="1" ht="24" customHeight="1" x14ac:dyDescent="0.3">
      <c r="A14" s="5"/>
      <c r="B14" s="44">
        <f t="array" ref="B14:C14">PäevadJaNädalad+DATE(Kalendriaasta,4,1)-WEEKDAY(DATE(Kalendriaasta,4,1),(NädalaAlgus="esmaspäev")+1)+36</f>
        <v>44319</v>
      </c>
      <c r="C14" s="44">
        <v>44320</v>
      </c>
      <c r="D14" s="53" t="s">
        <v>0</v>
      </c>
      <c r="E14" s="53"/>
      <c r="F14" s="53"/>
      <c r="G14" s="53"/>
      <c r="H14" s="54"/>
    </row>
    <row r="15" spans="1:9" s="14" customFormat="1" ht="56.1" customHeight="1" x14ac:dyDescent="0.3">
      <c r="A15" s="13"/>
      <c r="B15" s="24"/>
      <c r="C15" s="24"/>
      <c r="D15" s="55"/>
      <c r="E15" s="55"/>
      <c r="F15" s="55"/>
      <c r="G15" s="55"/>
      <c r="H15" s="56"/>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Automaatselt määratud nädalapäev" sqref="C3:H3" xr:uid="{00000000-0002-0000-0300-000000000000}"/>
    <dataValidation allowBlank="1" showInputMessage="1" showErrorMessage="1" prompt="Selles lahtris olev aasta värskendatakse automaatselt jaanuari töölehele sisestatud aasta põhjal. Allolevas kalendris on heledamas kirjas eelmise ja järgmise kuu kuupäevad." sqref="B2:D2" xr:uid="{00000000-0002-0000-0300-000001000000}"/>
    <dataValidation allowBlank="1" showInputMessage="1" showErrorMessage="1" prompt="Aprillikuu kalender" sqref="A1" xr:uid="{00000000-0002-0000-0300-000002000000}"/>
    <dataValidation allowBlank="1" showInputMessage="1" showErrorMessage="1" prompt="Sellel real on selle kalendri nädalapäevade nimed. Selles lahtris on nädala alguspäev. Nädala alguspäeva muutmiseks valige jaanuari töölehe lahtris L5 uus nädala alguskuupäev." sqref="B3" xr:uid="{00000000-0002-0000-0300-000003000000}"/>
    <dataValidation allowBlank="1" showInputMessage="1" prompt="All asuvasse lahtrisse saate sisestada kuumärkmed" sqref="D14:H14" xr:uid="{00000000-0002-0000-0300-000004000000}"/>
    <dataValidation allowBlank="1" showInputMessage="1" prompt="Sellesse lahtrisse saate sisestada kuumärkmed" sqref="D15:H15" xr:uid="{00000000-0002-0000-0300-000005000000}"/>
    <dataValidation allowBlank="1" showInputMessage="1" showErrorMessage="1" prompt="See rida ning read 7, 9, 11, 13 ja 15 on ülaloleva lahtriga seotud kalendripäeva märkmete sisestamiseks mõeldud lahtrid." sqref="B5" xr:uid="{00000000-0002-0000-0300-000006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300-000007000000}"/>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2" t="str">
        <f>"Mai "&amp;Kalendriaasta</f>
        <v>Mai 2021</v>
      </c>
      <c r="C2" s="52"/>
      <c r="D2" s="52"/>
      <c r="E2" s="3"/>
      <c r="F2" s="3"/>
      <c r="G2" s="3"/>
      <c r="H2" s="4"/>
    </row>
    <row r="3" spans="1:9" s="11" customFormat="1" ht="24" customHeight="1" x14ac:dyDescent="0.3">
      <c r="A3" s="10"/>
      <c r="B3" s="21" t="str">
        <f>NädalaAlgus</f>
        <v>esmaspäev</v>
      </c>
      <c r="C3" s="22" t="str">
        <f t="shared" ref="C3:H3" si="0">TEXT(C4,"dddd")</f>
        <v>teisipäev</v>
      </c>
      <c r="D3" s="22" t="str">
        <f t="shared" si="0"/>
        <v>kolmapäev</v>
      </c>
      <c r="E3" s="22" t="str">
        <f t="shared" si="0"/>
        <v>neljapäev</v>
      </c>
      <c r="F3" s="22" t="str">
        <f t="shared" si="0"/>
        <v>reede</v>
      </c>
      <c r="G3" s="22" t="str">
        <f t="shared" si="0"/>
        <v>laupäev</v>
      </c>
      <c r="H3" s="23" t="str">
        <f t="shared" si="0"/>
        <v>pühapäev</v>
      </c>
    </row>
    <row r="4" spans="1:9" s="6" customFormat="1" ht="24" customHeight="1" x14ac:dyDescent="0.3">
      <c r="A4" s="5"/>
      <c r="B4" s="43">
        <f t="array" ref="B4:H4">PäevadJaNädalad+DATE(Kalendriaasta,5,1)-WEEKDAY(DATE(Kalendriaasta,5,1),(NädalaAlgus="esmaspäev")+1)+1</f>
        <v>44312</v>
      </c>
      <c r="C4" s="43">
        <v>44313</v>
      </c>
      <c r="D4" s="43">
        <v>44314</v>
      </c>
      <c r="E4" s="43">
        <v>44315</v>
      </c>
      <c r="F4" s="43">
        <v>44316</v>
      </c>
      <c r="G4" s="43">
        <v>44317</v>
      </c>
      <c r="H4" s="43">
        <v>44318</v>
      </c>
    </row>
    <row r="5" spans="1:9" s="14" customFormat="1" ht="56.1" customHeight="1" x14ac:dyDescent="0.3">
      <c r="A5" s="13"/>
      <c r="B5" s="25"/>
      <c r="C5" s="25"/>
      <c r="D5" s="25"/>
      <c r="E5" s="25"/>
      <c r="F5" s="25"/>
      <c r="G5" s="25"/>
      <c r="H5" s="25"/>
    </row>
    <row r="6" spans="1:9" s="6" customFormat="1" ht="24" customHeight="1" x14ac:dyDescent="0.3">
      <c r="A6" s="5"/>
      <c r="B6" s="44">
        <f t="array" ref="B6:H6">PäevadJaNädalad+DATE(Kalendriaasta,5,1)-WEEKDAY(DATE(Kalendriaasta,5,1),(NädalaAlgus="esmaspäev")+1)+8</f>
        <v>44319</v>
      </c>
      <c r="C6" s="44">
        <v>44320</v>
      </c>
      <c r="D6" s="44">
        <v>44321</v>
      </c>
      <c r="E6" s="44">
        <v>44322</v>
      </c>
      <c r="F6" s="44">
        <v>44323</v>
      </c>
      <c r="G6" s="44">
        <v>44324</v>
      </c>
      <c r="H6" s="44">
        <v>44325</v>
      </c>
    </row>
    <row r="7" spans="1:9" s="14" customFormat="1" ht="56.1" customHeight="1" x14ac:dyDescent="0.3">
      <c r="A7" s="13"/>
      <c r="B7" s="24"/>
      <c r="C7" s="24"/>
      <c r="D7" s="24"/>
      <c r="E7" s="24"/>
      <c r="F7" s="24"/>
      <c r="G7" s="24"/>
      <c r="H7" s="24"/>
    </row>
    <row r="8" spans="1:9" s="6" customFormat="1" ht="24" customHeight="1" x14ac:dyDescent="0.3">
      <c r="A8" s="5"/>
      <c r="B8" s="45">
        <f t="array" ref="B8:H8">PäevadJaNädalad+DATE(Kalendriaasta,5,1)-WEEKDAY(DATE(Kalendriaasta,5,1),(NädalaAlgus="esmaspäev")+1)+15</f>
        <v>44326</v>
      </c>
      <c r="C8" s="45">
        <v>44327</v>
      </c>
      <c r="D8" s="45">
        <v>44328</v>
      </c>
      <c r="E8" s="45">
        <v>44329</v>
      </c>
      <c r="F8" s="45">
        <v>44330</v>
      </c>
      <c r="G8" s="45">
        <v>44331</v>
      </c>
      <c r="H8" s="45">
        <v>44332</v>
      </c>
    </row>
    <row r="9" spans="1:9" s="14" customFormat="1" ht="56.1" customHeight="1" x14ac:dyDescent="0.3">
      <c r="A9" s="13"/>
      <c r="B9" s="25"/>
      <c r="C9" s="25"/>
      <c r="D9" s="25"/>
      <c r="E9" s="25"/>
      <c r="F9" s="25"/>
      <c r="G9" s="25"/>
      <c r="H9" s="25"/>
    </row>
    <row r="10" spans="1:9" s="6" customFormat="1" ht="24" customHeight="1" x14ac:dyDescent="0.3">
      <c r="A10" s="5"/>
      <c r="B10" s="44">
        <f t="array" ref="B10:H10">PäevadJaNädalad+DATE(Kalendriaasta,5,1)-WEEKDAY(DATE(Kalendriaasta,5,1),(NädalaAlgus="esmaspäev")+1)+22</f>
        <v>44333</v>
      </c>
      <c r="C10" s="44">
        <v>44334</v>
      </c>
      <c r="D10" s="44">
        <v>44335</v>
      </c>
      <c r="E10" s="44">
        <v>44336</v>
      </c>
      <c r="F10" s="44">
        <v>44337</v>
      </c>
      <c r="G10" s="44">
        <v>44338</v>
      </c>
      <c r="H10" s="44">
        <v>44339</v>
      </c>
    </row>
    <row r="11" spans="1:9" s="14" customFormat="1" ht="56.1" customHeight="1" x14ac:dyDescent="0.3">
      <c r="A11" s="13"/>
      <c r="B11" s="24"/>
      <c r="C11" s="24"/>
      <c r="D11" s="24"/>
      <c r="E11" s="24"/>
      <c r="F11" s="24"/>
      <c r="G11" s="24"/>
      <c r="H11" s="24"/>
    </row>
    <row r="12" spans="1:9" s="6" customFormat="1" ht="24" customHeight="1" x14ac:dyDescent="0.3">
      <c r="A12" s="5"/>
      <c r="B12" s="45">
        <f t="array" ref="B12:H12">PäevadJaNädalad+DATE(Kalendriaasta,5,1)-WEEKDAY(DATE(Kalendriaasta,5,1),(NädalaAlgus="esmaspäev")+1)+29</f>
        <v>44340</v>
      </c>
      <c r="C12" s="45">
        <v>44341</v>
      </c>
      <c r="D12" s="45">
        <v>44342</v>
      </c>
      <c r="E12" s="45">
        <v>44343</v>
      </c>
      <c r="F12" s="45">
        <v>44344</v>
      </c>
      <c r="G12" s="45">
        <v>44345</v>
      </c>
      <c r="H12" s="45">
        <v>44346</v>
      </c>
    </row>
    <row r="13" spans="1:9" s="14" customFormat="1" ht="56.1" customHeight="1" x14ac:dyDescent="0.3">
      <c r="A13" s="13"/>
      <c r="B13" s="25"/>
      <c r="C13" s="25"/>
      <c r="D13" s="25"/>
      <c r="E13" s="25"/>
      <c r="F13" s="25"/>
      <c r="G13" s="25"/>
      <c r="H13" s="25"/>
    </row>
    <row r="14" spans="1:9" s="6" customFormat="1" ht="24" customHeight="1" x14ac:dyDescent="0.3">
      <c r="A14" s="5"/>
      <c r="B14" s="44">
        <f t="array" ref="B14:C14">PäevadJaNädalad+DATE(Kalendriaasta,5,1)-WEEKDAY(DATE(Kalendriaasta,5,1),(NädalaAlgus="esmaspäev")+1)+36</f>
        <v>44347</v>
      </c>
      <c r="C14" s="44">
        <v>44348</v>
      </c>
      <c r="D14" s="53" t="s">
        <v>0</v>
      </c>
      <c r="E14" s="53"/>
      <c r="F14" s="53"/>
      <c r="G14" s="53"/>
      <c r="H14" s="54"/>
    </row>
    <row r="15" spans="1:9" s="14" customFormat="1" ht="56.1" customHeight="1" x14ac:dyDescent="0.3">
      <c r="A15" s="13"/>
      <c r="B15" s="24"/>
      <c r="C15" s="24"/>
      <c r="D15" s="55"/>
      <c r="E15" s="55"/>
      <c r="F15" s="55"/>
      <c r="G15" s="55"/>
      <c r="H15" s="56"/>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Automaatselt määratud nädalapäev" sqref="C3:H3" xr:uid="{00000000-0002-0000-0400-000000000000}"/>
    <dataValidation allowBlank="1" showInputMessage="1" showErrorMessage="1" prompt="Selles lahtris olev aasta värskendatakse automaatselt jaanuari töölehele sisestatud aasta põhjal. Allolevas kalendris on heledamas kirjas eelmise ja järgmise kuu kuupäevad." sqref="B2:D2" xr:uid="{00000000-0002-0000-0400-000001000000}"/>
    <dataValidation allowBlank="1" showInputMessage="1" showErrorMessage="1" prompt="Maikuu kalender" sqref="A1" xr:uid="{00000000-0002-0000-0400-000002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400-000003000000}"/>
    <dataValidation allowBlank="1" showInputMessage="1" showErrorMessage="1" prompt="See rida ning read 7, 9, 11, 13 ja 15 on ülaloleva lahtriga seotud kalendripäeva märkmete sisestamiseks mõeldud lahtrid." sqref="B5" xr:uid="{00000000-0002-0000-0400-000004000000}"/>
    <dataValidation allowBlank="1" showInputMessage="1" prompt="Sellesse lahtrisse saate sisestada kuumärkmed" sqref="D15:H15" xr:uid="{00000000-0002-0000-0400-000005000000}"/>
    <dataValidation allowBlank="1" showInputMessage="1" prompt="All asuvasse lahtrisse saate sisestada kuumärkmed" sqref="D14:H14" xr:uid="{00000000-0002-0000-0400-000006000000}"/>
    <dataValidation allowBlank="1" showInputMessage="1" showErrorMessage="1" prompt="Sellel real on selle kalendri nädalapäevade nimed. Selles lahtris on nädala alguspäev. Nädala alguspäeva muutmiseks valige jaanuari töölehe lahtris L5 uus nädala alguskuupäev." sqref="B3" xr:uid="{00000000-0002-0000-0400-000007000000}"/>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A1:I15"/>
  <sheetViews>
    <sheetView showGridLine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7" t="str">
        <f>"Juuni "&amp;Kalendriaasta</f>
        <v>Juuni 2021</v>
      </c>
      <c r="C2" s="57"/>
      <c r="D2" s="57"/>
      <c r="E2" s="3"/>
      <c r="F2" s="3"/>
      <c r="G2" s="3"/>
      <c r="H2" s="4"/>
    </row>
    <row r="3" spans="1:9" s="11" customFormat="1" ht="24" customHeight="1" x14ac:dyDescent="0.3">
      <c r="A3" s="10"/>
      <c r="B3" s="26" t="str">
        <f>NädalaAlgus</f>
        <v>esmaspäev</v>
      </c>
      <c r="C3" s="27" t="str">
        <f t="shared" ref="C3:H3" si="0">TEXT(C4,"dddd")</f>
        <v>teisipäev</v>
      </c>
      <c r="D3" s="27" t="str">
        <f t="shared" si="0"/>
        <v>kolmapäev</v>
      </c>
      <c r="E3" s="27" t="str">
        <f t="shared" si="0"/>
        <v>neljapäev</v>
      </c>
      <c r="F3" s="27" t="str">
        <f t="shared" si="0"/>
        <v>reede</v>
      </c>
      <c r="G3" s="27" t="str">
        <f t="shared" si="0"/>
        <v>laupäev</v>
      </c>
      <c r="H3" s="28" t="str">
        <f t="shared" si="0"/>
        <v>pühapäev</v>
      </c>
    </row>
    <row r="4" spans="1:9" s="6" customFormat="1" ht="24" customHeight="1" x14ac:dyDescent="0.3">
      <c r="A4" s="5"/>
      <c r="B4" s="40">
        <f t="array" ref="B4:H4">PäevadJaNädalad+DATE(Kalendriaasta,6,1)-WEEKDAY(DATE(Kalendriaasta,6,1),(NädalaAlgus="esmaspäev")+1)+1</f>
        <v>44347</v>
      </c>
      <c r="C4" s="40">
        <v>44348</v>
      </c>
      <c r="D4" s="40">
        <v>44349</v>
      </c>
      <c r="E4" s="40">
        <v>44350</v>
      </c>
      <c r="F4" s="40">
        <v>44351</v>
      </c>
      <c r="G4" s="40">
        <v>44352</v>
      </c>
      <c r="H4" s="40">
        <v>44353</v>
      </c>
    </row>
    <row r="5" spans="1:9" s="14" customFormat="1" ht="56.1" customHeight="1" x14ac:dyDescent="0.3">
      <c r="A5" s="13"/>
      <c r="B5" s="30"/>
      <c r="C5" s="30"/>
      <c r="D5" s="30"/>
      <c r="E5" s="30"/>
      <c r="F5" s="30"/>
      <c r="G5" s="30"/>
      <c r="H5" s="30"/>
    </row>
    <row r="6" spans="1:9" s="6" customFormat="1" ht="24" customHeight="1" x14ac:dyDescent="0.3">
      <c r="A6" s="5"/>
      <c r="B6" s="41">
        <f t="array" ref="B6:H6">PäevadJaNädalad+DATE(Kalendriaasta,6,1)-WEEKDAY(DATE(Kalendriaasta,6,1),(NädalaAlgus="esmaspäev")+1)+8</f>
        <v>44354</v>
      </c>
      <c r="C6" s="41">
        <v>44355</v>
      </c>
      <c r="D6" s="41">
        <v>44356</v>
      </c>
      <c r="E6" s="41">
        <v>44357</v>
      </c>
      <c r="F6" s="41">
        <v>44358</v>
      </c>
      <c r="G6" s="41">
        <v>44359</v>
      </c>
      <c r="H6" s="41">
        <v>44360</v>
      </c>
    </row>
    <row r="7" spans="1:9" s="14" customFormat="1" ht="56.1" customHeight="1" x14ac:dyDescent="0.3">
      <c r="A7" s="13"/>
      <c r="B7" s="29"/>
      <c r="C7" s="29"/>
      <c r="D7" s="29"/>
      <c r="E7" s="29"/>
      <c r="F7" s="29"/>
      <c r="G7" s="29"/>
      <c r="H7" s="29"/>
    </row>
    <row r="8" spans="1:9" s="6" customFormat="1" ht="24" customHeight="1" x14ac:dyDescent="0.3">
      <c r="A8" s="5"/>
      <c r="B8" s="42">
        <f t="array" ref="B8:H8">PäevadJaNädalad+DATE(Kalendriaasta,6,1)-WEEKDAY(DATE(Kalendriaasta,6,1),(NädalaAlgus="esmaspäev")+1)+15</f>
        <v>44361</v>
      </c>
      <c r="C8" s="42">
        <v>44362</v>
      </c>
      <c r="D8" s="42">
        <v>44363</v>
      </c>
      <c r="E8" s="42">
        <v>44364</v>
      </c>
      <c r="F8" s="42">
        <v>44365</v>
      </c>
      <c r="G8" s="42">
        <v>44366</v>
      </c>
      <c r="H8" s="42">
        <v>44367</v>
      </c>
    </row>
    <row r="9" spans="1:9" s="14" customFormat="1" ht="56.1" customHeight="1" x14ac:dyDescent="0.3">
      <c r="A9" s="13"/>
      <c r="B9" s="30"/>
      <c r="C9" s="30"/>
      <c r="D9" s="30"/>
      <c r="E9" s="30"/>
      <c r="F9" s="30"/>
      <c r="G9" s="30"/>
      <c r="H9" s="30"/>
    </row>
    <row r="10" spans="1:9" s="6" customFormat="1" ht="24" customHeight="1" x14ac:dyDescent="0.3">
      <c r="A10" s="5"/>
      <c r="B10" s="41">
        <f t="array" ref="B10:H10">PäevadJaNädalad+DATE(Kalendriaasta,6,1)-WEEKDAY(DATE(Kalendriaasta,6,1),(NädalaAlgus="esmaspäev")+1)+22</f>
        <v>44368</v>
      </c>
      <c r="C10" s="41">
        <v>44369</v>
      </c>
      <c r="D10" s="41">
        <v>44370</v>
      </c>
      <c r="E10" s="41">
        <v>44371</v>
      </c>
      <c r="F10" s="41">
        <v>44372</v>
      </c>
      <c r="G10" s="41">
        <v>44373</v>
      </c>
      <c r="H10" s="41">
        <v>44374</v>
      </c>
    </row>
    <row r="11" spans="1:9" s="14" customFormat="1" ht="56.1" customHeight="1" x14ac:dyDescent="0.3">
      <c r="A11" s="13"/>
      <c r="B11" s="29"/>
      <c r="C11" s="29"/>
      <c r="D11" s="29"/>
      <c r="E11" s="29"/>
      <c r="F11" s="29"/>
      <c r="G11" s="29"/>
      <c r="H11" s="29"/>
    </row>
    <row r="12" spans="1:9" s="6" customFormat="1" ht="24" customHeight="1" x14ac:dyDescent="0.3">
      <c r="A12" s="5"/>
      <c r="B12" s="42">
        <f t="array" ref="B12:H12">PäevadJaNädalad+DATE(Kalendriaasta,6,1)-WEEKDAY(DATE(Kalendriaasta,6,1),(NädalaAlgus="esmaspäev")+1)+29</f>
        <v>44375</v>
      </c>
      <c r="C12" s="42">
        <v>44376</v>
      </c>
      <c r="D12" s="42">
        <v>44377</v>
      </c>
      <c r="E12" s="42">
        <v>44378</v>
      </c>
      <c r="F12" s="42">
        <v>44379</v>
      </c>
      <c r="G12" s="42">
        <v>44380</v>
      </c>
      <c r="H12" s="42">
        <v>44381</v>
      </c>
    </row>
    <row r="13" spans="1:9" s="14" customFormat="1" ht="56.1" customHeight="1" x14ac:dyDescent="0.3">
      <c r="A13" s="13"/>
      <c r="B13" s="30"/>
      <c r="C13" s="30"/>
      <c r="D13" s="30"/>
      <c r="E13" s="30"/>
      <c r="F13" s="30"/>
      <c r="G13" s="30"/>
      <c r="H13" s="30"/>
    </row>
    <row r="14" spans="1:9" s="6" customFormat="1" ht="24" customHeight="1" x14ac:dyDescent="0.3">
      <c r="A14" s="5"/>
      <c r="B14" s="41">
        <f t="array" ref="B14:C14">PäevadJaNädalad+DATE(Kalendriaasta,6,1)-WEEKDAY(DATE(Kalendriaasta,6,1),(NädalaAlgus="esmaspäev")+1)+36</f>
        <v>44382</v>
      </c>
      <c r="C14" s="41">
        <v>44383</v>
      </c>
      <c r="D14" s="58" t="s">
        <v>0</v>
      </c>
      <c r="E14" s="58"/>
      <c r="F14" s="58"/>
      <c r="G14" s="58"/>
      <c r="H14" s="59"/>
    </row>
    <row r="15" spans="1:9" s="14" customFormat="1" ht="56.1" customHeight="1" x14ac:dyDescent="0.3">
      <c r="A15" s="13"/>
      <c r="B15" s="29"/>
      <c r="C15" s="29"/>
      <c r="D15" s="60"/>
      <c r="E15" s="60"/>
      <c r="F15" s="60"/>
      <c r="G15" s="60"/>
      <c r="H15" s="61"/>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Automaatselt määratud nädalapäev" sqref="C3:H3" xr:uid="{00000000-0002-0000-0500-000000000000}"/>
    <dataValidation allowBlank="1" showInputMessage="1" showErrorMessage="1" prompt="Juunikuu kalender" sqref="A1" xr:uid="{00000000-0002-0000-0500-000001000000}"/>
    <dataValidation allowBlank="1" showInputMessage="1" showErrorMessage="1" prompt="Selles lahtris olev aasta värskendatakse automaatselt jaanuari töölehele sisestatud aasta põhjal. Allolevas kalendris on heledamas kirjas eelmise ja järgmise kuu kuupäevad." sqref="B2:D2" xr:uid="{00000000-0002-0000-0500-000002000000}"/>
    <dataValidation allowBlank="1" showInputMessage="1" showErrorMessage="1" prompt="Sellel real on selle kalendri nädalapäevade nimed. Selles lahtris on nädala alguspäev. Nädala alguspäeva muutmiseks valige jaanuari töölehe lahtris L5 uus nädala alguskuupäev." sqref="B3" xr:uid="{00000000-0002-0000-0500-000003000000}"/>
    <dataValidation allowBlank="1" showInputMessage="1" prompt="All asuvasse lahtrisse saate sisestada kuumärkmed" sqref="D14:H14" xr:uid="{00000000-0002-0000-0500-000004000000}"/>
    <dataValidation allowBlank="1" showInputMessage="1" prompt="Sellesse lahtrisse saate sisestada kuumärkmed" sqref="D15:H15" xr:uid="{00000000-0002-0000-0500-000005000000}"/>
    <dataValidation allowBlank="1" showInputMessage="1" showErrorMessage="1" prompt="See rida ning read 7, 9, 11, 13 ja 15 on ülaloleva lahtriga seotud kalendripäeva märkmete sisestamiseks mõeldud lahtrid." sqref="B5" xr:uid="{00000000-0002-0000-0500-000006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500-000007000000}"/>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A1:I15"/>
  <sheetViews>
    <sheetView showGridLine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7" t="str">
        <f>"Juuli "&amp;Kalendriaasta</f>
        <v>Juuli 2021</v>
      </c>
      <c r="C2" s="57"/>
      <c r="D2" s="57"/>
      <c r="E2" s="3"/>
      <c r="F2" s="3"/>
      <c r="G2" s="3"/>
      <c r="H2" s="4"/>
    </row>
    <row r="3" spans="1:9" s="11" customFormat="1" ht="24" customHeight="1" x14ac:dyDescent="0.3">
      <c r="A3" s="10"/>
      <c r="B3" s="26" t="str">
        <f>NädalaAlgus</f>
        <v>esmaspäev</v>
      </c>
      <c r="C3" s="27" t="str">
        <f t="shared" ref="C3:H3" si="0">TEXT(C4,"dddd")</f>
        <v>teisipäev</v>
      </c>
      <c r="D3" s="27" t="str">
        <f t="shared" si="0"/>
        <v>kolmapäev</v>
      </c>
      <c r="E3" s="27" t="str">
        <f t="shared" si="0"/>
        <v>neljapäev</v>
      </c>
      <c r="F3" s="27" t="str">
        <f t="shared" si="0"/>
        <v>reede</v>
      </c>
      <c r="G3" s="27" t="str">
        <f t="shared" si="0"/>
        <v>laupäev</v>
      </c>
      <c r="H3" s="28" t="str">
        <f t="shared" si="0"/>
        <v>pühapäev</v>
      </c>
    </row>
    <row r="4" spans="1:9" s="6" customFormat="1" ht="24" customHeight="1" x14ac:dyDescent="0.3">
      <c r="A4" s="5"/>
      <c r="B4" s="40">
        <f t="array" ref="B4:H4">PäevadJaNädalad+DATE(Kalendriaasta,7,1)-WEEKDAY(DATE(Kalendriaasta,7,1),(NädalaAlgus="esmaspäev")+1)+1</f>
        <v>44375</v>
      </c>
      <c r="C4" s="40">
        <v>44376</v>
      </c>
      <c r="D4" s="40">
        <v>44377</v>
      </c>
      <c r="E4" s="40">
        <v>44378</v>
      </c>
      <c r="F4" s="40">
        <v>44379</v>
      </c>
      <c r="G4" s="40">
        <v>44380</v>
      </c>
      <c r="H4" s="40">
        <v>44381</v>
      </c>
    </row>
    <row r="5" spans="1:9" s="14" customFormat="1" ht="56.1" customHeight="1" x14ac:dyDescent="0.3">
      <c r="A5" s="13"/>
      <c r="B5" s="30"/>
      <c r="C5" s="30"/>
      <c r="D5" s="30"/>
      <c r="E5" s="30"/>
      <c r="F5" s="30"/>
      <c r="G5" s="30"/>
      <c r="H5" s="30"/>
    </row>
    <row r="6" spans="1:9" s="6" customFormat="1" ht="24" customHeight="1" x14ac:dyDescent="0.3">
      <c r="A6" s="5"/>
      <c r="B6" s="41">
        <f t="array" ref="B6:H6">PäevadJaNädalad+DATE(Kalendriaasta,7,1)-WEEKDAY(DATE(Kalendriaasta,7,1),(NädalaAlgus="esmaspäev")+1)+8</f>
        <v>44382</v>
      </c>
      <c r="C6" s="41">
        <v>44383</v>
      </c>
      <c r="D6" s="41">
        <v>44384</v>
      </c>
      <c r="E6" s="41">
        <v>44385</v>
      </c>
      <c r="F6" s="41">
        <v>44386</v>
      </c>
      <c r="G6" s="41">
        <v>44387</v>
      </c>
      <c r="H6" s="41">
        <v>44388</v>
      </c>
    </row>
    <row r="7" spans="1:9" s="14" customFormat="1" ht="56.1" customHeight="1" x14ac:dyDescent="0.3">
      <c r="A7" s="13"/>
      <c r="B7" s="29"/>
      <c r="C7" s="29"/>
      <c r="D7" s="29"/>
      <c r="E7" s="29"/>
      <c r="F7" s="29"/>
      <c r="G7" s="29"/>
      <c r="H7" s="29"/>
    </row>
    <row r="8" spans="1:9" s="6" customFormat="1" ht="24" customHeight="1" x14ac:dyDescent="0.3">
      <c r="A8" s="5"/>
      <c r="B8" s="42">
        <f t="array" ref="B8:H8">PäevadJaNädalad+DATE(Kalendriaasta,7,1)-WEEKDAY(DATE(Kalendriaasta,7,1),(NädalaAlgus="esmaspäev")+1)+15</f>
        <v>44389</v>
      </c>
      <c r="C8" s="42">
        <v>44390</v>
      </c>
      <c r="D8" s="42">
        <v>44391</v>
      </c>
      <c r="E8" s="42">
        <v>44392</v>
      </c>
      <c r="F8" s="42">
        <v>44393</v>
      </c>
      <c r="G8" s="42">
        <v>44394</v>
      </c>
      <c r="H8" s="42">
        <v>44395</v>
      </c>
    </row>
    <row r="9" spans="1:9" s="14" customFormat="1" ht="56.1" customHeight="1" x14ac:dyDescent="0.3">
      <c r="A9" s="13"/>
      <c r="B9" s="30"/>
      <c r="C9" s="30"/>
      <c r="D9" s="30"/>
      <c r="E9" s="30"/>
      <c r="F9" s="30"/>
      <c r="G9" s="30"/>
      <c r="H9" s="30"/>
    </row>
    <row r="10" spans="1:9" s="6" customFormat="1" ht="24" customHeight="1" x14ac:dyDescent="0.3">
      <c r="A10" s="5"/>
      <c r="B10" s="41">
        <f t="array" ref="B10:H10">PäevadJaNädalad+DATE(Kalendriaasta,7,1)-WEEKDAY(DATE(Kalendriaasta,7,1),(NädalaAlgus="esmaspäev")+1)+22</f>
        <v>44396</v>
      </c>
      <c r="C10" s="41">
        <v>44397</v>
      </c>
      <c r="D10" s="41">
        <v>44398</v>
      </c>
      <c r="E10" s="41">
        <v>44399</v>
      </c>
      <c r="F10" s="41">
        <v>44400</v>
      </c>
      <c r="G10" s="41">
        <v>44401</v>
      </c>
      <c r="H10" s="41">
        <v>44402</v>
      </c>
    </row>
    <row r="11" spans="1:9" s="14" customFormat="1" ht="56.1" customHeight="1" x14ac:dyDescent="0.3">
      <c r="A11" s="13"/>
      <c r="B11" s="29"/>
      <c r="C11" s="29"/>
      <c r="D11" s="29"/>
      <c r="E11" s="29"/>
      <c r="F11" s="29"/>
      <c r="G11" s="29"/>
      <c r="H11" s="29"/>
    </row>
    <row r="12" spans="1:9" s="6" customFormat="1" ht="24" customHeight="1" x14ac:dyDescent="0.3">
      <c r="A12" s="5"/>
      <c r="B12" s="42">
        <f t="array" ref="B12:H12">PäevadJaNädalad+DATE(Kalendriaasta,7,1)-WEEKDAY(DATE(Kalendriaasta,7,1),(NädalaAlgus="esmaspäev")+1)+29</f>
        <v>44403</v>
      </c>
      <c r="C12" s="42">
        <v>44404</v>
      </c>
      <c r="D12" s="42">
        <v>44405</v>
      </c>
      <c r="E12" s="42">
        <v>44406</v>
      </c>
      <c r="F12" s="42">
        <v>44407</v>
      </c>
      <c r="G12" s="42">
        <v>44408</v>
      </c>
      <c r="H12" s="42">
        <v>44409</v>
      </c>
    </row>
    <row r="13" spans="1:9" s="14" customFormat="1" ht="56.1" customHeight="1" x14ac:dyDescent="0.3">
      <c r="A13" s="13"/>
      <c r="B13" s="30"/>
      <c r="C13" s="30"/>
      <c r="D13" s="30"/>
      <c r="E13" s="30"/>
      <c r="F13" s="30"/>
      <c r="G13" s="30"/>
      <c r="H13" s="30"/>
    </row>
    <row r="14" spans="1:9" s="6" customFormat="1" ht="24" customHeight="1" x14ac:dyDescent="0.3">
      <c r="A14" s="5"/>
      <c r="B14" s="41">
        <f t="array" ref="B14:C14">PäevadJaNädalad+DATE(Kalendriaasta,7,1)-WEEKDAY(DATE(Kalendriaasta,7,1),(NädalaAlgus="esmaspäev")+1)+36</f>
        <v>44410</v>
      </c>
      <c r="C14" s="41">
        <v>44411</v>
      </c>
      <c r="D14" s="58" t="s">
        <v>0</v>
      </c>
      <c r="E14" s="58"/>
      <c r="F14" s="58"/>
      <c r="G14" s="58"/>
      <c r="H14" s="59"/>
    </row>
    <row r="15" spans="1:9" s="14" customFormat="1" ht="56.1" customHeight="1" x14ac:dyDescent="0.3">
      <c r="A15" s="13"/>
      <c r="B15" s="29"/>
      <c r="C15" s="29"/>
      <c r="D15" s="60"/>
      <c r="E15" s="60"/>
      <c r="F15" s="60"/>
      <c r="G15" s="60"/>
      <c r="H15" s="61"/>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Automaatselt määratud nädalapäev" sqref="C3:H3" xr:uid="{00000000-0002-0000-0600-000000000000}"/>
    <dataValidation allowBlank="1" showInputMessage="1" showErrorMessage="1" prompt="Juulikuu kalender" sqref="A1" xr:uid="{00000000-0002-0000-0600-000001000000}"/>
    <dataValidation allowBlank="1" showInputMessage="1" showErrorMessage="1" prompt="Selles lahtris olev aasta värskendatakse automaatselt jaanuari töölehele sisestatud aasta põhjal. Allolevas kalendris on heledamas kirjas eelmise ja järgmise kuu kuupäevad." sqref="B2:D2" xr:uid="{00000000-0002-0000-0600-000002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600-000003000000}"/>
    <dataValidation allowBlank="1" showInputMessage="1" showErrorMessage="1" prompt="See rida ning read 7, 9, 11, 13 ja 15 on ülaloleva lahtriga seotud kalendripäeva märkmete sisestamiseks mõeldud lahtrid." sqref="B5" xr:uid="{00000000-0002-0000-0600-000004000000}"/>
    <dataValidation allowBlank="1" showInputMessage="1" prompt="Sellesse lahtrisse saate sisestada kuumärkmed" sqref="D15:H15" xr:uid="{00000000-0002-0000-0600-000005000000}"/>
    <dataValidation allowBlank="1" showInputMessage="1" prompt="All asuvasse lahtrisse saate sisestada kuumärkmed" sqref="D14:H14" xr:uid="{00000000-0002-0000-0600-000006000000}"/>
    <dataValidation allowBlank="1" showInputMessage="1" showErrorMessage="1" prompt="Sellel real on selle kalendri nädalapäevade nimed. Selles lahtris on nädala alguspäev. Nädala alguspäeva muutmiseks valige jaanuari töölehe lahtris L5 uus nädala alguskuupäev." sqref="B3" xr:uid="{00000000-0002-0000-0600-000007000000}"/>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A1:I15"/>
  <sheetViews>
    <sheetView showGridLines="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57" t="str">
        <f>"August "&amp;Kalendriaasta</f>
        <v>August 2021</v>
      </c>
      <c r="C2" s="57"/>
      <c r="D2" s="57"/>
      <c r="E2" s="3"/>
      <c r="F2" s="3"/>
      <c r="G2" s="3"/>
      <c r="H2" s="4"/>
    </row>
    <row r="3" spans="1:9" s="11" customFormat="1" ht="24" customHeight="1" x14ac:dyDescent="0.3">
      <c r="A3" s="10"/>
      <c r="B3" s="26" t="str">
        <f>NädalaAlgus</f>
        <v>esmaspäev</v>
      </c>
      <c r="C3" s="27" t="str">
        <f t="shared" ref="C3:H3" si="0">TEXT(C4,"dddd")</f>
        <v>teisipäev</v>
      </c>
      <c r="D3" s="27" t="str">
        <f t="shared" si="0"/>
        <v>kolmapäev</v>
      </c>
      <c r="E3" s="27" t="str">
        <f t="shared" si="0"/>
        <v>neljapäev</v>
      </c>
      <c r="F3" s="27" t="str">
        <f t="shared" si="0"/>
        <v>reede</v>
      </c>
      <c r="G3" s="27" t="str">
        <f t="shared" si="0"/>
        <v>laupäev</v>
      </c>
      <c r="H3" s="28" t="str">
        <f t="shared" si="0"/>
        <v>pühapäev</v>
      </c>
    </row>
    <row r="4" spans="1:9" s="6" customFormat="1" ht="24" customHeight="1" x14ac:dyDescent="0.3">
      <c r="A4" s="5"/>
      <c r="B4" s="40">
        <f t="array" ref="B4:H4">PäevadJaNädalad+DATE(Kalendriaasta,8,1)-WEEKDAY(DATE(Kalendriaasta,8,1),(NädalaAlgus="esmaspäev")+1)+1</f>
        <v>44403</v>
      </c>
      <c r="C4" s="40">
        <v>44404</v>
      </c>
      <c r="D4" s="40">
        <v>44405</v>
      </c>
      <c r="E4" s="40">
        <v>44406</v>
      </c>
      <c r="F4" s="40">
        <v>44407</v>
      </c>
      <c r="G4" s="40">
        <v>44408</v>
      </c>
      <c r="H4" s="40">
        <v>44409</v>
      </c>
    </row>
    <row r="5" spans="1:9" s="14" customFormat="1" ht="56.1" customHeight="1" x14ac:dyDescent="0.3">
      <c r="A5" s="13"/>
      <c r="B5" s="30"/>
      <c r="C5" s="30"/>
      <c r="D5" s="30"/>
      <c r="E5" s="30"/>
      <c r="F5" s="30"/>
      <c r="G5" s="30"/>
      <c r="H5" s="30"/>
    </row>
    <row r="6" spans="1:9" s="6" customFormat="1" ht="24" customHeight="1" x14ac:dyDescent="0.3">
      <c r="A6" s="5"/>
      <c r="B6" s="41">
        <f t="array" ref="B6:H6">PäevadJaNädalad+DATE(Kalendriaasta,8,1)-WEEKDAY(DATE(Kalendriaasta,8,1),(NädalaAlgus="esmaspäev")+1)+8</f>
        <v>44410</v>
      </c>
      <c r="C6" s="41">
        <v>44411</v>
      </c>
      <c r="D6" s="41">
        <v>44412</v>
      </c>
      <c r="E6" s="41">
        <v>44413</v>
      </c>
      <c r="F6" s="41">
        <v>44414</v>
      </c>
      <c r="G6" s="41">
        <v>44415</v>
      </c>
      <c r="H6" s="41">
        <v>44416</v>
      </c>
    </row>
    <row r="7" spans="1:9" s="14" customFormat="1" ht="56.1" customHeight="1" x14ac:dyDescent="0.3">
      <c r="A7" s="13"/>
      <c r="B7" s="29"/>
      <c r="C7" s="29"/>
      <c r="D7" s="29"/>
      <c r="E7" s="29"/>
      <c r="F7" s="29"/>
      <c r="G7" s="29"/>
      <c r="H7" s="29"/>
    </row>
    <row r="8" spans="1:9" s="6" customFormat="1" ht="24" customHeight="1" x14ac:dyDescent="0.3">
      <c r="A8" s="5"/>
      <c r="B8" s="42">
        <f t="array" ref="B8:H8">PäevadJaNädalad+DATE(Kalendriaasta,8,1)-WEEKDAY(DATE(Kalendriaasta,8,1),(NädalaAlgus="esmaspäev")+1)+15</f>
        <v>44417</v>
      </c>
      <c r="C8" s="42">
        <v>44418</v>
      </c>
      <c r="D8" s="42">
        <v>44419</v>
      </c>
      <c r="E8" s="42">
        <v>44420</v>
      </c>
      <c r="F8" s="42">
        <v>44421</v>
      </c>
      <c r="G8" s="42">
        <v>44422</v>
      </c>
      <c r="H8" s="42">
        <v>44423</v>
      </c>
    </row>
    <row r="9" spans="1:9" s="14" customFormat="1" ht="56.1" customHeight="1" x14ac:dyDescent="0.3">
      <c r="A9" s="13"/>
      <c r="B9" s="30"/>
      <c r="C9" s="30"/>
      <c r="D9" s="30"/>
      <c r="E9" s="30"/>
      <c r="F9" s="30"/>
      <c r="G9" s="30"/>
      <c r="H9" s="30"/>
    </row>
    <row r="10" spans="1:9" s="6" customFormat="1" ht="24" customHeight="1" x14ac:dyDescent="0.3">
      <c r="A10" s="5"/>
      <c r="B10" s="41">
        <f t="array" ref="B10:H10">PäevadJaNädalad+DATE(Kalendriaasta,8,1)-WEEKDAY(DATE(Kalendriaasta,8,1),(NädalaAlgus="esmaspäev")+1)+22</f>
        <v>44424</v>
      </c>
      <c r="C10" s="41">
        <v>44425</v>
      </c>
      <c r="D10" s="41">
        <v>44426</v>
      </c>
      <c r="E10" s="41">
        <v>44427</v>
      </c>
      <c r="F10" s="41">
        <v>44428</v>
      </c>
      <c r="G10" s="41">
        <v>44429</v>
      </c>
      <c r="H10" s="41">
        <v>44430</v>
      </c>
    </row>
    <row r="11" spans="1:9" s="14" customFormat="1" ht="56.1" customHeight="1" x14ac:dyDescent="0.3">
      <c r="A11" s="13"/>
      <c r="B11" s="29"/>
      <c r="C11" s="29"/>
      <c r="D11" s="29"/>
      <c r="E11" s="29"/>
      <c r="F11" s="29"/>
      <c r="G11" s="29"/>
      <c r="H11" s="29"/>
    </row>
    <row r="12" spans="1:9" s="6" customFormat="1" ht="24" customHeight="1" x14ac:dyDescent="0.3">
      <c r="A12" s="5"/>
      <c r="B12" s="42">
        <f t="array" ref="B12:H12">PäevadJaNädalad+DATE(Kalendriaasta,8,1)-WEEKDAY(DATE(Kalendriaasta,8,1),(NädalaAlgus="esmaspäev")+1)+29</f>
        <v>44431</v>
      </c>
      <c r="C12" s="42">
        <v>44432</v>
      </c>
      <c r="D12" s="42">
        <v>44433</v>
      </c>
      <c r="E12" s="42">
        <v>44434</v>
      </c>
      <c r="F12" s="42">
        <v>44435</v>
      </c>
      <c r="G12" s="42">
        <v>44436</v>
      </c>
      <c r="H12" s="42">
        <v>44437</v>
      </c>
    </row>
    <row r="13" spans="1:9" s="14" customFormat="1" ht="56.1" customHeight="1" x14ac:dyDescent="0.3">
      <c r="A13" s="13"/>
      <c r="B13" s="30"/>
      <c r="C13" s="30"/>
      <c r="D13" s="30"/>
      <c r="E13" s="30"/>
      <c r="F13" s="30"/>
      <c r="G13" s="30"/>
      <c r="H13" s="30"/>
    </row>
    <row r="14" spans="1:9" s="6" customFormat="1" ht="24" customHeight="1" x14ac:dyDescent="0.3">
      <c r="A14" s="5"/>
      <c r="B14" s="41">
        <f t="array" ref="B14:C14">PäevadJaNädalad+DATE(Kalendriaasta,8,1)-WEEKDAY(DATE(Kalendriaasta,8,1),(NädalaAlgus="esmaspäev")+1)+36</f>
        <v>44438</v>
      </c>
      <c r="C14" s="41">
        <v>44439</v>
      </c>
      <c r="D14" s="58" t="s">
        <v>0</v>
      </c>
      <c r="E14" s="58"/>
      <c r="F14" s="58"/>
      <c r="G14" s="58"/>
      <c r="H14" s="59"/>
    </row>
    <row r="15" spans="1:9" s="14" customFormat="1" ht="56.1" customHeight="1" x14ac:dyDescent="0.3">
      <c r="A15" s="13"/>
      <c r="B15" s="29"/>
      <c r="C15" s="29"/>
      <c r="D15" s="60"/>
      <c r="E15" s="60"/>
      <c r="F15" s="60"/>
      <c r="G15" s="60"/>
      <c r="H15" s="61"/>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Automaatselt määratud nädalapäev" sqref="C3:H3" xr:uid="{00000000-0002-0000-0700-000000000000}"/>
    <dataValidation allowBlank="1" showInputMessage="1" showErrorMessage="1" prompt="Selles lahtris olev aasta värskendatakse automaatselt jaanuari töölehele sisestatud aasta põhjal. Allolevas kalendris on heledamas kirjas eelmise ja järgmise kuu kuupäevad." sqref="B2:D2" xr:uid="{00000000-0002-0000-0700-000001000000}"/>
    <dataValidation allowBlank="1" showInputMessage="1" showErrorMessage="1" prompt="Augustikuu kalender" sqref="A1" xr:uid="{00000000-0002-0000-0700-000002000000}"/>
    <dataValidation allowBlank="1" showInputMessage="1" showErrorMessage="1" prompt="Sellel real on selle kalendri nädalapäevade nimed. Selles lahtris on nädala alguspäev. Nädala alguspäeva muutmiseks valige jaanuari töölehe lahtris L5 uus nädala alguskuupäev." sqref="B3" xr:uid="{00000000-0002-0000-0700-000003000000}"/>
    <dataValidation allowBlank="1" showInputMessage="1" prompt="All asuvasse lahtrisse saate sisestada kuumärkmed" sqref="D14:H14" xr:uid="{00000000-0002-0000-0700-000004000000}"/>
    <dataValidation allowBlank="1" showInputMessage="1" prompt="Sellesse lahtrisse saate sisestada kuumärkmed" sqref="D15:H15" xr:uid="{00000000-0002-0000-0700-000005000000}"/>
    <dataValidation allowBlank="1" showInputMessage="1" showErrorMessage="1" prompt="See rida ning read 7, 9, 11, 13 ja 15 on ülaloleva lahtriga seotud kalendripäeva märkmete sisestamiseks mõeldud lahtrid." sqref="B5" xr:uid="{00000000-0002-0000-0700-000006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700-000007000000}"/>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A1:I15"/>
  <sheetViews>
    <sheetView showGridLines="0" zoomScaleNormal="100" workbookViewId="0"/>
  </sheetViews>
  <sheetFormatPr defaultColWidth="8.75" defaultRowHeight="16.5" x14ac:dyDescent="0.3"/>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3">
      <c r="I1" s="2" t="s">
        <v>1</v>
      </c>
    </row>
    <row r="2" spans="1:9" ht="96" customHeight="1" x14ac:dyDescent="0.3">
      <c r="B2" s="62" t="str">
        <f>"September "&amp;Kalendriaasta</f>
        <v>September 2021</v>
      </c>
      <c r="C2" s="62"/>
      <c r="D2" s="62"/>
      <c r="E2" s="3"/>
      <c r="F2" s="3"/>
      <c r="G2" s="3"/>
      <c r="H2" s="4"/>
    </row>
    <row r="3" spans="1:9" s="11" customFormat="1" ht="24" customHeight="1" x14ac:dyDescent="0.3">
      <c r="A3" s="10"/>
      <c r="B3" s="18" t="str">
        <f>NädalaAlgus</f>
        <v>esmaspäev</v>
      </c>
      <c r="C3" s="19" t="str">
        <f t="shared" ref="C3:H3" si="0">TEXT(C4,"dddd")</f>
        <v>teisipäev</v>
      </c>
      <c r="D3" s="19" t="str">
        <f t="shared" si="0"/>
        <v>kolmapäev</v>
      </c>
      <c r="E3" s="19" t="str">
        <f t="shared" si="0"/>
        <v>neljapäev</v>
      </c>
      <c r="F3" s="19" t="str">
        <f t="shared" si="0"/>
        <v>reede</v>
      </c>
      <c r="G3" s="19" t="str">
        <f t="shared" si="0"/>
        <v>laupäev</v>
      </c>
      <c r="H3" s="20" t="str">
        <f t="shared" si="0"/>
        <v>pühapäev</v>
      </c>
    </row>
    <row r="4" spans="1:9" s="6" customFormat="1" ht="24" customHeight="1" x14ac:dyDescent="0.3">
      <c r="A4" s="5"/>
      <c r="B4" s="37">
        <f t="array" ref="B4:H4">PäevadJaNädalad+DATE(Kalendriaasta,9,1)-WEEKDAY(DATE(Kalendriaasta,9,1),(NädalaAlgus="esmaspäev")+1)+1</f>
        <v>44438</v>
      </c>
      <c r="C4" s="37">
        <v>44439</v>
      </c>
      <c r="D4" s="37">
        <v>44440</v>
      </c>
      <c r="E4" s="37">
        <v>44441</v>
      </c>
      <c r="F4" s="37">
        <v>44442</v>
      </c>
      <c r="G4" s="37">
        <v>44443</v>
      </c>
      <c r="H4" s="37">
        <v>44444</v>
      </c>
    </row>
    <row r="5" spans="1:9" s="14" customFormat="1" ht="56.1" customHeight="1" x14ac:dyDescent="0.3">
      <c r="A5" s="13"/>
      <c r="B5" s="32"/>
      <c r="C5" s="32"/>
      <c r="D5" s="32"/>
      <c r="E5" s="32"/>
      <c r="F5" s="32"/>
      <c r="G5" s="32"/>
      <c r="H5" s="32"/>
    </row>
    <row r="6" spans="1:9" s="6" customFormat="1" ht="24" customHeight="1" x14ac:dyDescent="0.3">
      <c r="A6" s="5"/>
      <c r="B6" s="38">
        <f t="array" ref="B6:H6">PäevadJaNädalad+DATE(Kalendriaasta,9,1)-WEEKDAY(DATE(Kalendriaasta,9,1),(NädalaAlgus="esmaspäev")+1)+8</f>
        <v>44445</v>
      </c>
      <c r="C6" s="38">
        <v>44446</v>
      </c>
      <c r="D6" s="38">
        <v>44447</v>
      </c>
      <c r="E6" s="38">
        <v>44448</v>
      </c>
      <c r="F6" s="38">
        <v>44449</v>
      </c>
      <c r="G6" s="38">
        <v>44450</v>
      </c>
      <c r="H6" s="38">
        <v>44451</v>
      </c>
    </row>
    <row r="7" spans="1:9" s="14" customFormat="1" ht="56.1" customHeight="1" x14ac:dyDescent="0.3">
      <c r="A7" s="13"/>
      <c r="B7" s="31"/>
      <c r="C7" s="31"/>
      <c r="D7" s="31"/>
      <c r="E7" s="31"/>
      <c r="F7" s="31"/>
      <c r="G7" s="31"/>
      <c r="H7" s="31"/>
    </row>
    <row r="8" spans="1:9" s="6" customFormat="1" ht="24" customHeight="1" x14ac:dyDescent="0.3">
      <c r="A8" s="5"/>
      <c r="B8" s="39">
        <f t="array" ref="B8:H8">PäevadJaNädalad+DATE(Kalendriaasta,9,1)-WEEKDAY(DATE(Kalendriaasta,9,1),(NädalaAlgus="esmaspäev")+1)+15</f>
        <v>44452</v>
      </c>
      <c r="C8" s="39">
        <v>44453</v>
      </c>
      <c r="D8" s="39">
        <v>44454</v>
      </c>
      <c r="E8" s="39">
        <v>44455</v>
      </c>
      <c r="F8" s="39">
        <v>44456</v>
      </c>
      <c r="G8" s="39">
        <v>44457</v>
      </c>
      <c r="H8" s="39">
        <v>44458</v>
      </c>
    </row>
    <row r="9" spans="1:9" s="14" customFormat="1" ht="56.1" customHeight="1" x14ac:dyDescent="0.3">
      <c r="A9" s="13"/>
      <c r="B9" s="32"/>
      <c r="C9" s="32"/>
      <c r="D9" s="32"/>
      <c r="E9" s="32"/>
      <c r="F9" s="32"/>
      <c r="G9" s="32"/>
      <c r="H9" s="32"/>
    </row>
    <row r="10" spans="1:9" s="6" customFormat="1" ht="24" customHeight="1" x14ac:dyDescent="0.3">
      <c r="A10" s="5"/>
      <c r="B10" s="38">
        <f t="array" ref="B10:H10">PäevadJaNädalad+DATE(Kalendriaasta,9,1)-WEEKDAY(DATE(Kalendriaasta,9,1),(NädalaAlgus="esmaspäev")+1)+22</f>
        <v>44459</v>
      </c>
      <c r="C10" s="38">
        <v>44460</v>
      </c>
      <c r="D10" s="38">
        <v>44461</v>
      </c>
      <c r="E10" s="38">
        <v>44462</v>
      </c>
      <c r="F10" s="38">
        <v>44463</v>
      </c>
      <c r="G10" s="38">
        <v>44464</v>
      </c>
      <c r="H10" s="38">
        <v>44465</v>
      </c>
    </row>
    <row r="11" spans="1:9" s="14" customFormat="1" ht="56.1" customHeight="1" x14ac:dyDescent="0.3">
      <c r="A11" s="13"/>
      <c r="B11" s="31"/>
      <c r="C11" s="31"/>
      <c r="D11" s="31"/>
      <c r="E11" s="31"/>
      <c r="F11" s="31"/>
      <c r="G11" s="31"/>
      <c r="H11" s="31"/>
    </row>
    <row r="12" spans="1:9" s="6" customFormat="1" ht="24" customHeight="1" x14ac:dyDescent="0.3">
      <c r="A12" s="5"/>
      <c r="B12" s="39">
        <f t="array" ref="B12:H12">PäevadJaNädalad+DATE(Kalendriaasta,9,1)-WEEKDAY(DATE(Kalendriaasta,9,1),(NädalaAlgus="esmaspäev")+1)+29</f>
        <v>44466</v>
      </c>
      <c r="C12" s="39">
        <v>44467</v>
      </c>
      <c r="D12" s="39">
        <v>44468</v>
      </c>
      <c r="E12" s="39">
        <v>44469</v>
      </c>
      <c r="F12" s="39">
        <v>44470</v>
      </c>
      <c r="G12" s="39">
        <v>44471</v>
      </c>
      <c r="H12" s="39">
        <v>44472</v>
      </c>
    </row>
    <row r="13" spans="1:9" s="14" customFormat="1" ht="56.1" customHeight="1" x14ac:dyDescent="0.3">
      <c r="A13" s="13"/>
      <c r="B13" s="32"/>
      <c r="C13" s="32"/>
      <c r="D13" s="32"/>
      <c r="E13" s="32"/>
      <c r="F13" s="32"/>
      <c r="G13" s="32"/>
      <c r="H13" s="32"/>
    </row>
    <row r="14" spans="1:9" s="6" customFormat="1" ht="24" customHeight="1" x14ac:dyDescent="0.3">
      <c r="A14" s="5"/>
      <c r="B14" s="38">
        <f t="array" ref="B14:C14">PäevadJaNädalad+DATE(Kalendriaasta,9,1)-WEEKDAY(DATE(Kalendriaasta,9,1),(NädalaAlgus="esmaspäev")+1)+36</f>
        <v>44473</v>
      </c>
      <c r="C14" s="38">
        <v>44474</v>
      </c>
      <c r="D14" s="63" t="s">
        <v>0</v>
      </c>
      <c r="E14" s="63"/>
      <c r="F14" s="63"/>
      <c r="G14" s="63"/>
      <c r="H14" s="64"/>
    </row>
    <row r="15" spans="1:9" s="14" customFormat="1" ht="56.1" customHeight="1" x14ac:dyDescent="0.3">
      <c r="A15" s="13"/>
      <c r="B15" s="31"/>
      <c r="C15" s="31"/>
      <c r="D15" s="65"/>
      <c r="E15" s="65"/>
      <c r="F15" s="65"/>
      <c r="G15" s="65"/>
      <c r="H15" s="66"/>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Automaatselt määratud nädalapäev" sqref="C3:H3" xr:uid="{00000000-0002-0000-0800-000000000000}"/>
    <dataValidation allowBlank="1" showInputMessage="1" showErrorMessage="1" prompt="Selles lahtris olev aasta värskendatakse automaatselt jaanuari töölehele sisestatud aasta põhjal. Allolevas kalendris on heledamas kirjas eelmise ja järgmise kuu kuupäevad." sqref="B2:D2" xr:uid="{00000000-0002-0000-0800-000001000000}"/>
    <dataValidation allowBlank="1" showInputMessage="1" showErrorMessage="1" prompt="Septembrikuu kalender" sqref="A1" xr:uid="{00000000-0002-0000-0800-000002000000}"/>
    <dataValidation allowBlank="1" showInputMessage="1" showErrorMessage="1" prompt="Sellel real ning ridadel 6, 8, 10, 12 ja 14 on nädala kalendripäevad. Kui selles lahtris pole numbrit 1, siis on tegu eelmise kuu päevaga. Märkmed saate sisestada lahtrisse D15." sqref="B4" xr:uid="{00000000-0002-0000-0800-000003000000}"/>
    <dataValidation allowBlank="1" showInputMessage="1" showErrorMessage="1" prompt="See rida ning read 7, 9, 11, 13 ja 15 on ülaloleva lahtriga seotud kalendripäeva märkmete sisestamiseks mõeldud lahtrid." sqref="B5" xr:uid="{00000000-0002-0000-0800-000004000000}"/>
    <dataValidation allowBlank="1" showInputMessage="1" prompt="Sellesse lahtrisse saate sisestada kuumärkmed" sqref="D15:H15" xr:uid="{00000000-0002-0000-0800-000005000000}"/>
    <dataValidation allowBlank="1" showInputMessage="1" prompt="All asuvasse lahtrisse saate sisestada kuumärkmed" sqref="D14:H14" xr:uid="{00000000-0002-0000-0800-000006000000}"/>
    <dataValidation allowBlank="1" showInputMessage="1" showErrorMessage="1" prompt="Sellel real on selle kalendri nädalapäevade nimed. Selles lahtris on nädala alguspäev. Nädala alguspäeva muutmiseks valige jaanuari töölehe lahtris L5 uus nädala alguskuupäev." sqref="B3" xr:uid="{00000000-0002-0000-0800-000007000000}"/>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Props1.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3.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12</vt:i4>
      </vt:variant>
      <vt:variant>
        <vt:lpstr>Named Ranges</vt:lpstr>
      </vt:variant>
      <vt:variant>
        <vt:i4>39</vt:i4>
      </vt:variant>
    </vt:vector>
  </HeadingPairs>
  <TitlesOfParts>
    <vt:vector size="51" baseType="lpstr">
      <vt:lpstr>Jaanuar</vt:lpstr>
      <vt:lpstr>Veebruar</vt:lpstr>
      <vt:lpstr>Märts</vt:lpstr>
      <vt:lpstr>Aprill</vt:lpstr>
      <vt:lpstr>Mai</vt:lpstr>
      <vt:lpstr>Juuni</vt:lpstr>
      <vt:lpstr>Juuli</vt:lpstr>
      <vt:lpstr>August</vt:lpstr>
      <vt:lpstr>September</vt:lpstr>
      <vt:lpstr>Oktoober</vt:lpstr>
      <vt:lpstr>November</vt:lpstr>
      <vt:lpstr>Detsember</vt:lpstr>
      <vt:lpstr>Kalendriaasta</vt:lpstr>
      <vt:lpstr>NädalaAlgus</vt:lpstr>
      <vt:lpstr>Aprill!Print_Area</vt:lpstr>
      <vt:lpstr>August!Print_Area</vt:lpstr>
      <vt:lpstr>Detsember!Print_Area</vt:lpstr>
      <vt:lpstr>Jaanuar!Print_Area</vt:lpstr>
      <vt:lpstr>Juuli!Print_Area</vt:lpstr>
      <vt:lpstr>Juuni!Print_Area</vt:lpstr>
      <vt:lpstr>Mai!Print_Area</vt:lpstr>
      <vt:lpstr>Märts!Print_Area</vt:lpstr>
      <vt:lpstr>November!Print_Area</vt:lpstr>
      <vt:lpstr>Oktoober!Print_Area</vt:lpstr>
      <vt:lpstr>September!Print_Area</vt:lpstr>
      <vt:lpstr>Veebruar!Print_Area</vt:lpstr>
      <vt:lpstr>RidaPealkiriAla1..K3</vt:lpstr>
      <vt:lpstr>VeergPealkiriAla1..H12.1</vt:lpstr>
      <vt:lpstr>VeergPealkiriAla1..H12.10</vt:lpstr>
      <vt:lpstr>VeergPealkiriAla1..H12.11</vt:lpstr>
      <vt:lpstr>VeergPealkiriAla1..H12.12</vt:lpstr>
      <vt:lpstr>VeergPealkiriAla1..H12.2</vt:lpstr>
      <vt:lpstr>VeergPealkiriAla1..H12.3</vt:lpstr>
      <vt:lpstr>VeergPealkiriAla1..H12.4</vt:lpstr>
      <vt:lpstr>VeergPealkiriAla1..H12.5</vt:lpstr>
      <vt:lpstr>VeergPealkiriAla1..H12.6</vt:lpstr>
      <vt:lpstr>VeergPealkiriAla1..H12.7</vt:lpstr>
      <vt:lpstr>VeergPealkiriAla1..H12.8</vt:lpstr>
      <vt:lpstr>VeergPealkiriAla1..H12.9</vt:lpstr>
      <vt:lpstr>VeergPealkiriAla2..C14.1</vt:lpstr>
      <vt:lpstr>VeergPealkiriAla2..C14.10</vt:lpstr>
      <vt:lpstr>VeergPealkiriAla2..C14.11</vt:lpstr>
      <vt:lpstr>VeergPealkiriAla2..C14.12</vt:lpstr>
      <vt:lpstr>VeergPealkiriAla2..C14.2</vt:lpstr>
      <vt:lpstr>VeergPealkiriAla2..C14.3</vt:lpstr>
      <vt:lpstr>VeergPealkiriAla2..C14.4</vt:lpstr>
      <vt:lpstr>VeergPealkiriAla2..C14.5</vt:lpstr>
      <vt:lpstr>VeergPealkiriAla2..C14.6</vt:lpstr>
      <vt:lpstr>VeergPealkiriAla2..C14.7</vt:lpstr>
      <vt:lpstr>VeergPealkiriAla2..C14.8</vt:lpstr>
      <vt:lpstr>VeergPealkiriAla2..C14.9</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2020-10-30T06:09:12Z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