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11.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16"/>
  <workbookPr filterPrivacy="1"/>
  <xr:revisionPtr revIDLastSave="0" documentId="13_ncr:1_{3F07D39E-0447-4FEC-9B9C-865178FF745C}" xr6:coauthVersionLast="47" xr6:coauthVersionMax="47" xr10:uidLastSave="{00000000-0000-0000-0000-000000000000}"/>
  <bookViews>
    <workbookView xWindow="-120" yWindow="-120" windowWidth="28950" windowHeight="16065" activeTab="1" xr2:uid="{00000000-000D-0000-FFFF-FFFF00000000}"/>
  </bookViews>
  <sheets>
    <sheet name="TÖÖVIHIKU KASUTUSJUHEND" sheetId="2" r:id="rId1"/>
    <sheet name="PÄEVIK" sheetId="1" r:id="rId2"/>
  </sheets>
  <definedNames>
    <definedName name="Hindetabel">PÄEVIK!$I$3:$U$6</definedName>
    <definedName name="Pealkiri1">Hinded[[#Headers],[Õppuri nimi]]</definedName>
    <definedName name="Pealkirjaala1..G24.1">PÄEVIK!$B$21:$C$21</definedName>
    <definedName name="PunktidKokku">PÄEVIK!$H$12</definedName>
    <definedName name="ReaPealkirjaala1..U6">PÄEVIK!$H$3</definedName>
    <definedName name="ReaPealkirjaala2..X9">PÄEVIK!$E$8:$G$8</definedName>
    <definedName name="ReaPealkirjaala3..H12">PÄEVIK!$E$11:$G$11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6" i="1" l="1"/>
  <c r="E17" i="1"/>
  <c r="E18" i="1"/>
  <c r="E19" i="1"/>
  <c r="E15" i="1"/>
  <c r="D17" i="1"/>
  <c r="D18" i="1"/>
  <c r="D19" i="1"/>
  <c r="F19" i="1" l="1"/>
  <c r="G19" i="1"/>
  <c r="F18" i="1"/>
  <c r="G18" i="1"/>
  <c r="F17" i="1"/>
  <c r="G17" i="1"/>
  <c r="H12" i="1"/>
  <c r="H11" i="1"/>
  <c r="D16" i="1" l="1"/>
  <c r="D15" i="1"/>
  <c r="U3" i="1"/>
  <c r="T3" i="1"/>
  <c r="S3" i="1"/>
  <c r="R3" i="1"/>
  <c r="Q3" i="1"/>
  <c r="P3" i="1"/>
  <c r="O3" i="1"/>
  <c r="N3" i="1"/>
  <c r="M3" i="1"/>
  <c r="L3" i="1"/>
  <c r="K3" i="1"/>
  <c r="J3" i="1"/>
  <c r="I3" i="1"/>
  <c r="D24" i="1" l="1"/>
  <c r="F24" i="1" s="1"/>
  <c r="D23" i="1"/>
  <c r="F23" i="1" s="1"/>
  <c r="D22" i="1"/>
  <c r="F22" i="1" s="1"/>
  <c r="F15" i="1"/>
  <c r="G15" i="1"/>
  <c r="F16" i="1"/>
  <c r="G16" i="1"/>
  <c r="G24" i="1" l="1"/>
  <c r="G23" i="1"/>
  <c r="G22" i="1"/>
</calcChain>
</file>

<file path=xl/sharedStrings.xml><?xml version="1.0" encoding="utf-8"?>
<sst xmlns="http://schemas.openxmlformats.org/spreadsheetml/2006/main" count="132" uniqueCount="65">
  <si>
    <t>JUHISED</t>
  </si>
  <si>
    <r>
      <t>Kasutage töölehte KLASSIPÄEVIK, et arvutada hindeid, kus iga ülesanne on väärt kindel arv punkte.</t>
    </r>
    <r>
      <rPr>
        <b/>
        <sz val="11"/>
        <color rgb="FF000000"/>
        <rFont val="Century Gothic"/>
        <family val="2"/>
        <scheme val="minor"/>
      </rPr>
      <t xml:space="preserve"> </t>
    </r>
  </si>
  <si>
    <r>
      <t xml:space="preserve">Juhised.   </t>
    </r>
    <r>
      <rPr>
        <sz val="11"/>
        <color theme="7" tint="-0.499984740745262"/>
        <rFont val="Century Gothic"/>
        <family val="2"/>
        <scheme val="minor"/>
      </rPr>
      <t>Salvestage kindlasti hinnetest varukoopiad.</t>
    </r>
  </si>
  <si>
    <t xml:space="preserve">1. Sisestage oma kooli nimi, klassi teave, õppurite nimed ja õpilaste ID-d (valikuline).   </t>
  </si>
  <si>
    <t>2. Kohandage tabelit „Hinne ja keskmine hinne“, et see vastaks teie tavapärasele hindamissüsteemile.</t>
  </si>
  <si>
    <t xml:space="preserve">3. Sisestage alates lahtist H8 ülesanne, õppetest või testide nimed (nt Test 1) ning iga ülesande punktide arv. </t>
  </si>
  <si>
    <t>4. Sisestage kõigi õppurite iga ülesande või testi tulemused. Veerud „Keskmine“, „Tulemus“, „Hinde täht“ ja „Keskmine hinne“ arvutatakse automaatselt, kuid te saate neid soovi korral muuta. Lisapunktide andmiseks andke ülesandele lihtsalt suurem punktide summa kui ülesande võimaliku punktisumma juures loetletud.</t>
  </si>
  <si>
    <t>Kui soovite prinditavat lehte muuta, kasutage menüü Küljendus käsku „Prindiala“.</t>
  </si>
  <si>
    <t>Sisestage lahtrivahemikku H8 kuni X9 kõik ülesanded, õppetestid, testid ja nende punktisumma.</t>
  </si>
  <si>
    <t>TEIE ÕPPEASUTUSE NIMI</t>
  </si>
  <si>
    <t>Õpetaja nimi</t>
  </si>
  <si>
    <t>Klassi/projekti nimi</t>
  </si>
  <si>
    <t>Aasta/semester/kvartal</t>
  </si>
  <si>
    <t>Õppuri nimi</t>
  </si>
  <si>
    <t>Õppuri number 1</t>
  </si>
  <si>
    <t>Õppuri number 2</t>
  </si>
  <si>
    <t>Klassi kokkuvõte</t>
  </si>
  <si>
    <t xml:space="preserve"> Keskmine</t>
  </si>
  <si>
    <t xml:space="preserve"> Kõrgeim tulemus</t>
  </si>
  <si>
    <t xml:space="preserve"> Madalaim tulemus</t>
  </si>
  <si>
    <t>Õppuri ID</t>
  </si>
  <si>
    <t>Keskmine</t>
  </si>
  <si>
    <t>Ülesande või testi nimi</t>
  </si>
  <si>
    <t>Punktisumma kokku</t>
  </si>
  <si>
    <t>Ülesannete ja testide koguarv:</t>
  </si>
  <si>
    <t>Võimalik punktisumma kokku:</t>
  </si>
  <si>
    <t>Tulemus</t>
  </si>
  <si>
    <t>Hinde täht</t>
  </si>
  <si>
    <t>KESKMINE HINNE</t>
  </si>
  <si>
    <t>%</t>
  </si>
  <si>
    <t>KT1</t>
  </si>
  <si>
    <t>Veerg6</t>
  </si>
  <si>
    <t/>
  </si>
  <si>
    <t>F</t>
  </si>
  <si>
    <t>KT2</t>
  </si>
  <si>
    <t>Veerg7</t>
  </si>
  <si>
    <t>D–</t>
  </si>
  <si>
    <t>1. kv</t>
  </si>
  <si>
    <t>Veerg8</t>
  </si>
  <si>
    <t>D</t>
  </si>
  <si>
    <t>Veerg9</t>
  </si>
  <si>
    <t>D+</t>
  </si>
  <si>
    <t>Veerg10</t>
  </si>
  <si>
    <t>C–</t>
  </si>
  <si>
    <t>Veerg11</t>
  </si>
  <si>
    <t>C</t>
  </si>
  <si>
    <t>Veerg12</t>
  </si>
  <si>
    <t>C+</t>
  </si>
  <si>
    <t>Veerg13</t>
  </si>
  <si>
    <t>B–</t>
  </si>
  <si>
    <t>Veerg14</t>
  </si>
  <si>
    <t>B</t>
  </si>
  <si>
    <t>Veerg15</t>
  </si>
  <si>
    <t>B+</t>
  </si>
  <si>
    <t>Veerg16</t>
  </si>
  <si>
    <t>A–</t>
  </si>
  <si>
    <t>Veerg17</t>
  </si>
  <si>
    <t>A</t>
  </si>
  <si>
    <t>Veerg18</t>
  </si>
  <si>
    <t>A+</t>
  </si>
  <si>
    <t>Veerg19</t>
  </si>
  <si>
    <t>Veerg20</t>
  </si>
  <si>
    <t>Veerg21</t>
  </si>
  <si>
    <t>Veerg22</t>
  </si>
  <si>
    <t>Hinnete tulemused põhinevad ridades 8 ja 9 määratud punktide koguarvu protsendil.  Kohandage iga ülesanne või test soovitud punktide järgi ja seejärel kohandage protsent sobiva hindega vastavaks. Käsitsi muudatuste tegemiseks kirjutage veeru „Tulemus“ lahtrid üle.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</si>
</sst>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s>
  <fonts count="17" x14ac:knownFonts="1">
    <font>
      <sz val="11"/>
      <name val="Century Gothic"/>
      <family val="2"/>
      <scheme val="minor"/>
    </font>
    <font>
      <sz val="11"/>
      <color theme="1"/>
      <name val="Century Gothic"/>
      <family val="2"/>
      <scheme val="minor"/>
    </font>
    <font>
      <sz val="10"/>
      <name val="Century Gothic"/>
      <family val="2"/>
      <scheme val="minor"/>
    </font>
    <font>
      <sz val="20"/>
      <color theme="4" tint="-0.499984740745262"/>
      <name val="Corbel"/>
      <family val="2"/>
      <scheme val="major"/>
    </font>
    <font>
      <sz val="14"/>
      <color theme="3"/>
      <name val="Corbel"/>
      <family val="2"/>
      <scheme val="major"/>
    </font>
    <font>
      <b/>
      <sz val="11"/>
      <color theme="3"/>
      <name val="Century Gothic"/>
      <family val="2"/>
      <scheme val="minor"/>
    </font>
    <font>
      <b/>
      <sz val="11"/>
      <color theme="0"/>
      <name val="Century Gothic"/>
      <family val="2"/>
      <scheme val="minor"/>
    </font>
    <font>
      <b/>
      <sz val="11"/>
      <color theme="1"/>
      <name val="Century Gothic"/>
      <family val="2"/>
      <scheme val="minor"/>
    </font>
    <font>
      <sz val="11"/>
      <name val="Century Gothic"/>
      <family val="2"/>
      <scheme val="minor"/>
    </font>
    <font>
      <i/>
      <sz val="11"/>
      <color theme="1" tint="0.34998626667073579"/>
      <name val="Century Gothic"/>
      <family val="2"/>
      <scheme val="minor"/>
    </font>
    <font>
      <sz val="11"/>
      <name val="Century Gothic"/>
      <family val="2"/>
    </font>
    <font>
      <sz val="11"/>
      <color theme="4" tint="-0.499984740745262"/>
      <name val="Century Gothic"/>
      <family val="2"/>
      <scheme val="minor"/>
    </font>
    <font>
      <sz val="11"/>
      <color theme="3"/>
      <name val="Corbel"/>
      <family val="2"/>
      <scheme val="major"/>
    </font>
    <font>
      <sz val="11"/>
      <color theme="7" tint="-0.499984740745262"/>
      <name val="Century Gothic"/>
      <family val="2"/>
      <scheme val="minor"/>
    </font>
    <font>
      <sz val="11"/>
      <color rgb="FF000000"/>
      <name val="Corbel"/>
      <family val="2"/>
    </font>
    <font>
      <b/>
      <sz val="11"/>
      <name val="Century Gothic"/>
      <family val="2"/>
      <scheme val="minor"/>
    </font>
    <font>
      <b/>
      <sz val="11"/>
      <color rgb="FF000000"/>
      <name val="Century Gothic"/>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indexed="9"/>
        <bgColor indexed="64"/>
      </patternFill>
    </fill>
    <fill>
      <patternFill patternType="solid">
        <fgColor rgb="FFFFFFCC"/>
      </patternFill>
    </fill>
    <fill>
      <patternFill patternType="solid">
        <fgColor theme="4" tint="-0.499984740745262"/>
        <bgColor theme="4"/>
      </patternFill>
    </fill>
  </fills>
  <borders count="14">
    <border>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top/>
      <bottom style="thin">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right/>
      <top style="thin">
        <color theme="4" tint="-0.24994659260841701"/>
      </top>
      <bottom style="double">
        <color theme="4" tint="-0.24994659260841701"/>
      </bottom>
      <diagonal/>
    </border>
    <border>
      <left/>
      <right/>
      <top style="thin">
        <color theme="4" tint="-0.499984740745262"/>
      </top>
      <bottom style="thin">
        <color theme="4" tint="-0.499984740745262"/>
      </bottom>
      <diagonal/>
    </border>
    <border>
      <left/>
      <right/>
      <top style="thin">
        <color theme="4" tint="-0.499984740745262"/>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4" tint="-0.499984740745262"/>
      </top>
      <bottom style="thin">
        <color theme="4" tint="0.39997558519241921"/>
      </bottom>
      <diagonal/>
    </border>
    <border>
      <left/>
      <right style="thin">
        <color theme="1" tint="0.34998626667073579"/>
      </right>
      <top/>
      <bottom/>
      <diagonal/>
    </border>
    <border>
      <left style="thin">
        <color theme="4" tint="-0.24994659260841701"/>
      </left>
      <right/>
      <top style="thin">
        <color theme="4" tint="-0.499984740745262"/>
      </top>
      <bottom/>
      <diagonal/>
    </border>
    <border>
      <left/>
      <right/>
      <top/>
      <bottom style="thin">
        <color theme="4" tint="0.39997558519241921"/>
      </bottom>
      <diagonal/>
    </border>
  </borders>
  <cellStyleXfs count="13">
    <xf numFmtId="0" fontId="0" fillId="0" borderId="0">
      <alignment wrapText="1"/>
    </xf>
    <xf numFmtId="0" fontId="3" fillId="0" borderId="3" applyNumberFormat="0" applyFill="0" applyProtection="0">
      <alignment horizontal="left"/>
    </xf>
    <xf numFmtId="0" fontId="4" fillId="0" borderId="0" applyNumberFormat="0" applyFill="0" applyProtection="0">
      <alignment horizontal="left"/>
    </xf>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5" fillId="0" borderId="5" applyNumberFormat="0" applyFill="0" applyAlignment="0" applyProtection="0"/>
    <xf numFmtId="0" fontId="8" fillId="4" borderId="4" applyNumberFormat="0" applyAlignment="0" applyProtection="0"/>
    <xf numFmtId="0" fontId="9" fillId="0" borderId="0" applyNumberFormat="0" applyFill="0" applyBorder="0" applyAlignment="0" applyProtection="0"/>
    <xf numFmtId="0" fontId="7" fillId="0" borderId="6" applyNumberFormat="0" applyFill="0" applyAlignment="0" applyProtection="0"/>
    <xf numFmtId="0" fontId="5" fillId="0" borderId="0" applyNumberFormat="0" applyFill="0" applyBorder="0" applyAlignment="0" applyProtection="0"/>
  </cellStyleXfs>
  <cellXfs count="44">
    <xf numFmtId="0" fontId="0" fillId="0" borderId="0" xfId="0">
      <alignment wrapText="1"/>
    </xf>
    <xf numFmtId="0" fontId="2" fillId="0" borderId="0" xfId="0" applyFont="1">
      <alignment wrapText="1"/>
    </xf>
    <xf numFmtId="0" fontId="1" fillId="2" borderId="2" xfId="0" applyFont="1" applyFill="1" applyBorder="1">
      <alignment wrapText="1"/>
    </xf>
    <xf numFmtId="2" fontId="1" fillId="2" borderId="2" xfId="0" applyNumberFormat="1" applyFont="1" applyFill="1" applyBorder="1">
      <alignment wrapText="1"/>
    </xf>
    <xf numFmtId="0" fontId="1" fillId="0" borderId="1" xfId="0" applyFont="1" applyBorder="1">
      <alignment wrapText="1"/>
    </xf>
    <xf numFmtId="2" fontId="1" fillId="0" borderId="1" xfId="0" applyNumberFormat="1" applyFont="1" applyBorder="1">
      <alignment wrapText="1"/>
    </xf>
    <xf numFmtId="0" fontId="11" fillId="2" borderId="7" xfId="0" applyFont="1" applyFill="1" applyBorder="1">
      <alignment wrapText="1"/>
    </xf>
    <xf numFmtId="3" fontId="11" fillId="2" borderId="7" xfId="0" applyNumberFormat="1" applyFont="1" applyFill="1" applyBorder="1" applyAlignment="1">
      <alignment horizontal="left"/>
    </xf>
    <xf numFmtId="0" fontId="11" fillId="2" borderId="8" xfId="0" applyFont="1" applyFill="1" applyBorder="1">
      <alignment wrapText="1"/>
    </xf>
    <xf numFmtId="9" fontId="11" fillId="2" borderId="8" xfId="0" applyNumberFormat="1" applyFont="1" applyFill="1" applyBorder="1" applyAlignment="1">
      <alignment horizontal="left"/>
    </xf>
    <xf numFmtId="0" fontId="11" fillId="0" borderId="0" xfId="0" applyFont="1">
      <alignment wrapText="1"/>
    </xf>
    <xf numFmtId="0" fontId="11" fillId="0" borderId="0" xfId="0" applyFont="1" applyAlignment="1">
      <alignment horizontal="left"/>
    </xf>
    <xf numFmtId="0" fontId="11" fillId="2" borderId="3" xfId="0" applyFont="1" applyFill="1" applyBorder="1">
      <alignment wrapText="1"/>
    </xf>
    <xf numFmtId="0" fontId="11" fillId="2" borderId="3" xfId="0" applyFont="1" applyFill="1" applyBorder="1" applyAlignment="1">
      <alignment horizontal="left"/>
    </xf>
    <xf numFmtId="0" fontId="1" fillId="2" borderId="7" xfId="0" applyFont="1" applyFill="1" applyBorder="1">
      <alignment wrapText="1"/>
    </xf>
    <xf numFmtId="0" fontId="10" fillId="0" borderId="9" xfId="0" applyFont="1" applyBorder="1" applyAlignment="1">
      <alignment horizontal="left" vertical="center"/>
    </xf>
    <xf numFmtId="1" fontId="10" fillId="3" borderId="9" xfId="0" applyNumberFormat="1" applyFont="1" applyFill="1" applyBorder="1" applyAlignment="1">
      <alignment horizontal="left" vertical="center"/>
    </xf>
    <xf numFmtId="0" fontId="6" fillId="5" borderId="10" xfId="0" applyFont="1" applyFill="1" applyBorder="1">
      <alignment wrapText="1"/>
    </xf>
    <xf numFmtId="0" fontId="3" fillId="0" borderId="3" xfId="1">
      <alignment horizontal="left"/>
    </xf>
    <xf numFmtId="0" fontId="12" fillId="0" borderId="0" xfId="2" applyFont="1" applyAlignment="1">
      <alignment horizontal="left" vertical="center"/>
    </xf>
    <xf numFmtId="0" fontId="1" fillId="0" borderId="0" xfId="0" applyFont="1">
      <alignment wrapText="1"/>
    </xf>
    <xf numFmtId="3" fontId="1" fillId="0" borderId="0" xfId="0" applyNumberFormat="1" applyFont="1">
      <alignment wrapText="1"/>
    </xf>
    <xf numFmtId="2" fontId="1" fillId="0" borderId="0" xfId="0" applyNumberFormat="1" applyFont="1">
      <alignment wrapText="1"/>
    </xf>
    <xf numFmtId="0" fontId="6" fillId="0" borderId="0" xfId="0" applyFont="1">
      <alignment wrapText="1"/>
    </xf>
    <xf numFmtId="168" fontId="1" fillId="0" borderId="0" xfId="0" applyNumberFormat="1" applyFont="1">
      <alignment wrapText="1"/>
    </xf>
    <xf numFmtId="0" fontId="14" fillId="0" borderId="0" xfId="0" applyFont="1" applyAlignment="1">
      <alignment horizontal="left" vertical="center" wrapText="1" readingOrder="1"/>
    </xf>
    <xf numFmtId="0" fontId="0" fillId="0" borderId="0" xfId="0" applyAlignment="1">
      <alignment vertical="center" wrapText="1"/>
    </xf>
    <xf numFmtId="0" fontId="15" fillId="0" borderId="0" xfId="0" applyFont="1" applyAlignment="1">
      <alignment vertical="center" wrapText="1"/>
    </xf>
    <xf numFmtId="0" fontId="5" fillId="0" borderId="0" xfId="12" applyAlignment="1">
      <alignment horizontal="center" vertical="center" wrapText="1"/>
    </xf>
    <xf numFmtId="0" fontId="0" fillId="0" borderId="0" xfId="0" applyAlignment="1"/>
    <xf numFmtId="168" fontId="1" fillId="0" borderId="1" xfId="0" applyNumberFormat="1" applyFont="1" applyBorder="1" applyAlignment="1">
      <alignment horizontal="center" wrapText="1"/>
    </xf>
    <xf numFmtId="168" fontId="1" fillId="2" borderId="2" xfId="0" applyNumberFormat="1" applyFont="1" applyFill="1" applyBorder="1" applyAlignment="1">
      <alignment horizontal="center" wrapText="1"/>
    </xf>
    <xf numFmtId="0" fontId="1" fillId="2" borderId="13" xfId="0" applyFont="1" applyFill="1" applyBorder="1">
      <alignment wrapText="1"/>
    </xf>
    <xf numFmtId="0" fontId="1" fillId="0" borderId="1" xfId="0" applyFont="1" applyBorder="1">
      <alignment wrapText="1"/>
    </xf>
    <xf numFmtId="0" fontId="1" fillId="2" borderId="2" xfId="0" applyFont="1" applyFill="1" applyBorder="1">
      <alignment wrapText="1"/>
    </xf>
    <xf numFmtId="0" fontId="0" fillId="0" borderId="0" xfId="0" applyAlignment="1">
      <alignment horizontal="right"/>
    </xf>
    <xf numFmtId="0" fontId="0" fillId="0" borderId="11" xfId="0" applyBorder="1" applyAlignment="1">
      <alignment horizontal="right"/>
    </xf>
    <xf numFmtId="0" fontId="4" fillId="0" borderId="0" xfId="2" applyAlignment="1">
      <alignment horizontal="left" vertical="top"/>
    </xf>
    <xf numFmtId="0" fontId="6" fillId="5" borderId="12" xfId="0" applyFont="1" applyFill="1" applyBorder="1">
      <alignment wrapText="1"/>
    </xf>
    <xf numFmtId="0" fontId="6" fillId="5" borderId="8" xfId="0" applyFont="1" applyFill="1" applyBorder="1">
      <alignment wrapText="1"/>
    </xf>
    <xf numFmtId="0" fontId="6" fillId="5" borderId="10" xfId="0" applyFont="1" applyFill="1" applyBorder="1">
      <alignment wrapText="1"/>
    </xf>
    <xf numFmtId="168" fontId="1" fillId="2" borderId="1" xfId="0" applyNumberFormat="1" applyFont="1" applyFill="1" applyBorder="1" applyAlignment="1">
      <alignment horizontal="center" wrapText="1"/>
    </xf>
    <xf numFmtId="0" fontId="4" fillId="0" borderId="8" xfId="2" applyBorder="1">
      <alignment horizontal="left"/>
    </xf>
    <xf numFmtId="0" fontId="4" fillId="0" borderId="0" xfId="2">
      <alignment horizontal="left"/>
    </xf>
  </cellXfs>
  <cellStyles count="13">
    <cellStyle name="Kokku" xfId="11" builtinId="25" customBuiltin="1"/>
    <cellStyle name="Koma" xfId="3" builtinId="3" customBuiltin="1"/>
    <cellStyle name="Koma [0]" xfId="4" builtinId="6" customBuiltin="1"/>
    <cellStyle name="Märkus" xfId="9" builtinId="10" customBuiltin="1"/>
    <cellStyle name="Normaallaad" xfId="0" builtinId="0" customBuiltin="1"/>
    <cellStyle name="Pealkiri 1" xfId="1" builtinId="16" customBuiltin="1"/>
    <cellStyle name="Pealkiri 2" xfId="2" builtinId="17" customBuiltin="1"/>
    <cellStyle name="Pealkiri 3" xfId="8" builtinId="18" customBuiltin="1"/>
    <cellStyle name="Pealkiri 4" xfId="12" builtinId="19"/>
    <cellStyle name="Protsent" xfId="7" builtinId="5" customBuiltin="1"/>
    <cellStyle name="Selgitav tekst" xfId="10" builtinId="53" customBuiltin="1"/>
    <cellStyle name="Valuuta" xfId="5" builtinId="4" customBuiltin="1"/>
    <cellStyle name="Valuuta [0]" xfId="6" builtinId="7" customBuiltin="1"/>
  </cellStyles>
  <dxfs count="30">
    <dxf>
      <font>
        <b val="0"/>
        <i val="0"/>
        <strike val="0"/>
        <condense val="0"/>
        <extend val="0"/>
        <outline val="0"/>
        <shadow val="0"/>
        <u val="none"/>
        <vertAlign val="baseline"/>
        <sz val="10"/>
        <color theme="1"/>
        <name val="Century Gothic"/>
        <family val="2"/>
        <charset val="186"/>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186"/>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186"/>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186"/>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186"/>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186"/>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186"/>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186"/>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186"/>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186"/>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186"/>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186"/>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186"/>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186"/>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186"/>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186"/>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186"/>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186"/>
        <scheme val="minor"/>
      </font>
      <border diagonalUp="0" diagonalDown="0" outline="0">
        <left/>
        <right/>
        <top/>
        <bottom/>
      </border>
    </dxf>
    <dxf>
      <numFmt numFmtId="2" formatCode="0.00"/>
    </dxf>
    <dxf>
      <font>
        <b val="0"/>
        <i val="0"/>
        <strike val="0"/>
        <condense val="0"/>
        <extend val="0"/>
        <outline val="0"/>
        <shadow val="0"/>
        <u val="none"/>
        <vertAlign val="baseline"/>
        <sz val="10"/>
        <color theme="1"/>
        <name val="Century Gothic"/>
        <family val="2"/>
        <charset val="186"/>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186"/>
        <scheme val="minor"/>
      </font>
      <border diagonalUp="0" diagonalDown="0" outline="0">
        <left style="thin">
          <color theme="4" tint="0.39994506668294322"/>
        </left>
        <right/>
        <top/>
        <bottom/>
      </border>
    </dxf>
    <dxf>
      <numFmt numFmtId="3" formatCode="#,##0"/>
    </dxf>
    <dxf>
      <font>
        <b val="0"/>
        <i val="0"/>
        <strike val="0"/>
        <condense val="0"/>
        <extend val="0"/>
        <outline val="0"/>
        <shadow val="0"/>
        <u val="none"/>
        <vertAlign val="baseline"/>
        <sz val="10"/>
        <color theme="1"/>
        <name val="Century Gothic"/>
        <family val="2"/>
        <charset val="186"/>
        <scheme val="minor"/>
      </font>
      <border diagonalUp="0" diagonalDown="0" outline="0">
        <left style="thin">
          <color theme="4" tint="0.39994506668294322"/>
        </left>
        <right/>
        <top/>
        <bottom/>
      </border>
    </dxf>
    <dxf>
      <numFmt numFmtId="168" formatCode="0.0%"/>
    </dxf>
    <dxf>
      <font>
        <b val="0"/>
        <i val="0"/>
        <strike val="0"/>
        <condense val="0"/>
        <extend val="0"/>
        <outline val="0"/>
        <shadow val="0"/>
        <u val="none"/>
        <vertAlign val="baseline"/>
        <sz val="10"/>
        <color theme="1"/>
        <name val="Century Gothic"/>
        <family val="2"/>
        <charset val="186"/>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186"/>
        <scheme val="minor"/>
      </font>
      <border diagonalUp="0" diagonalDown="0" outline="0">
        <left/>
        <right/>
        <top/>
        <bottom/>
      </border>
    </dxf>
    <dxf>
      <font>
        <strike val="0"/>
        <outline val="0"/>
        <shadow val="0"/>
        <u val="none"/>
        <vertAlign val="baseline"/>
        <sz val="11"/>
        <name val="Century Gothic"/>
        <family val="2"/>
        <scheme val="minor"/>
      </font>
    </dxf>
    <dxf>
      <fill>
        <patternFill>
          <bgColor theme="4" tint="0.79998168889431442"/>
        </patternFill>
      </fill>
    </dxf>
    <dxf>
      <fill>
        <patternFill>
          <bgColor theme="4" tint="-0.499984740745262"/>
        </patternFill>
      </fill>
      <border diagonalUp="0" diagonalDown="0">
        <left/>
        <right/>
        <top style="thin">
          <color theme="4" tint="0.59996337778862885"/>
        </top>
        <bottom style="thin">
          <color theme="4" tint="0.59996337778862885"/>
        </bottom>
        <vertical/>
        <horizontal/>
      </border>
    </dxf>
    <dxf>
      <border diagonalUp="0" diagonalDown="0">
        <left/>
        <right/>
        <top style="thin">
          <color theme="4" tint="0.59996337778862885"/>
        </top>
        <bottom style="thin">
          <color theme="4" tint="0.59996337778862885"/>
        </bottom>
        <vertical/>
        <horizontal style="thin">
          <color theme="4" tint="0.59996337778862885"/>
        </horizontal>
      </border>
    </dxf>
  </dxfs>
  <tableStyles count="1" defaultTableStyle="TableStyleMedium2" defaultPivotStyle="PivotStyleLight16">
    <tableStyle name="Table Style 1" pivot="0" count="3" xr9:uid="{B1EA4458-59DF-4C5F-B91A-97F3AB6B79BC}">
      <tableStyleElement type="wholeTable" dxfId="29"/>
      <tableStyleElement type="headerRow" dxfId="28"/>
      <tableStyleElement type="secondRowStrip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Hinded" displayName="Hinded" ref="B14:X19" totalsRowDxfId="26">
  <autoFilter ref="B14:X19" xr:uid="{40E23578-EFEC-4473-9D85-CB83FC5D19AE}"/>
  <tableColumns count="23">
    <tableColumn id="1" xr3:uid="{00000000-0010-0000-0000-000001000000}" name="Õppuri nimi" totalsRowLabel="Kokku" totalsRowDxfId="25"/>
    <tableColumn id="2" xr3:uid="{00000000-0010-0000-0000-000002000000}" name="Õppuri ID" totalsRowDxfId="24"/>
    <tableColumn id="3" xr3:uid="{00000000-0010-0000-0000-000003000000}" name="Keskmine" dataDxfId="23" totalsRowDxfId="22">
      <calculatedColumnFormula>IFERROR(IF(COUNT(Hinded[[#This Row],[Veerg6]:[Veerg22]])=0,"",SUM(Hinded[[#This Row],[Veerg6]:[Veerg22]])/PunktidKokku),"")</calculatedColumnFormula>
    </tableColumn>
    <tableColumn id="23" xr3:uid="{00000000-0010-0000-0000-000017000000}" name="Tulemus" dataDxfId="21" totalsRowDxfId="20">
      <calculatedColumnFormula>IF(COUNT(Hinded[[#This Row],[Veerg6]:[Veerg22]])=0,"",SUM(Hinded[[#This Row],[Veerg6]:[Veerg22]]))</calculatedColumnFormula>
    </tableColumn>
    <tableColumn id="4" xr3:uid="{00000000-0010-0000-0000-000004000000}" name="Hinde täht" totalsRowDxfId="19">
      <calculatedColumnFormula>IFERROR(IF(Hinded[[#This Row],[Keskmine]]&lt;&gt;"",HLOOKUP(Hinded[[#This Row],[Keskmine]]*PunktidKokku,Hindetabel,3),""),0)</calculatedColumnFormula>
    </tableColumn>
    <tableColumn id="5" xr3:uid="{00000000-0010-0000-0000-000005000000}" name="KESKMINE HINNE" dataDxfId="18" totalsRowDxfId="17">
      <calculatedColumnFormula>IFERROR(IF(Hinded[[#This Row],[Keskmine]]&lt;&gt;"",HLOOKUP(Hinded[[#This Row],[Keskmine]]*PunktidKokku,Hindetabel,4),""),0)</calculatedColumnFormula>
    </tableColumn>
    <tableColumn id="6" xr3:uid="{00000000-0010-0000-0000-000006000000}" name="Veerg6" totalsRowDxfId="16"/>
    <tableColumn id="7" xr3:uid="{00000000-0010-0000-0000-000007000000}" name="Veerg7" totalsRowDxfId="15"/>
    <tableColumn id="8" xr3:uid="{00000000-0010-0000-0000-000008000000}" name="Veerg8" totalsRowDxfId="14"/>
    <tableColumn id="9" xr3:uid="{00000000-0010-0000-0000-000009000000}" name="Veerg9" totalsRowDxfId="13"/>
    <tableColumn id="10" xr3:uid="{00000000-0010-0000-0000-00000A000000}" name="Veerg10" totalsRowDxfId="12"/>
    <tableColumn id="11" xr3:uid="{00000000-0010-0000-0000-00000B000000}" name="Veerg11" totalsRowDxfId="11"/>
    <tableColumn id="12" xr3:uid="{00000000-0010-0000-0000-00000C000000}" name="Veerg12" totalsRowDxfId="10"/>
    <tableColumn id="13" xr3:uid="{00000000-0010-0000-0000-00000D000000}" name="Veerg13" totalsRowDxfId="9"/>
    <tableColumn id="14" xr3:uid="{00000000-0010-0000-0000-00000E000000}" name="Veerg14" totalsRowDxfId="8"/>
    <tableColumn id="15" xr3:uid="{00000000-0010-0000-0000-00000F000000}" name="Veerg15" totalsRowDxfId="7"/>
    <tableColumn id="16" xr3:uid="{00000000-0010-0000-0000-000010000000}" name="Veerg16" totalsRowDxfId="6"/>
    <tableColumn id="17" xr3:uid="{00000000-0010-0000-0000-000011000000}" name="Veerg17" totalsRowDxfId="5"/>
    <tableColumn id="18" xr3:uid="{00000000-0010-0000-0000-000012000000}" name="Veerg18" totalsRowDxfId="4"/>
    <tableColumn id="19" xr3:uid="{00000000-0010-0000-0000-000013000000}" name="Veerg19" totalsRowDxfId="3"/>
    <tableColumn id="20" xr3:uid="{00000000-0010-0000-0000-000014000000}" name="Veerg20" totalsRowDxfId="2"/>
    <tableColumn id="21" xr3:uid="{00000000-0010-0000-0000-000015000000}" name="Veerg21" totalsRowDxfId="1"/>
    <tableColumn id="22" xr3:uid="{00000000-0010-0000-0000-000016000000}" name="Veerg22" totalsRowDxfId="0"/>
  </tableColumns>
  <tableStyleInfo name="Table Style 1" showFirstColumn="0" showLastColumn="0" showRowStripes="1" showColumnStripes="0"/>
  <extLst>
    <ext xmlns:x14="http://schemas.microsoft.com/office/spreadsheetml/2009/9/main" uri="{504A1905-F514-4f6f-8877-14C23A59335A}">
      <x14:table altTextSummary="Sisestage sellesse tabelisse õppuri nimi, õppuri ID, punktid ja ülesandenimed. Hinne, protsent, tähthinne ja hinnete keskmine arvutatakse automaatselt"/>
    </ext>
  </extLst>
</table>
</file>

<file path=xl/theme/theme11.xml><?xml version="1.0" encoding="utf-8"?>
<a:theme xmlns:a="http://schemas.openxmlformats.org/drawingml/2006/main" name="SchoolAthleticBudget">
  <a:themeElements>
    <a:clrScheme name="Custom 1">
      <a:dk1>
        <a:srgbClr val="000000"/>
      </a:dk1>
      <a:lt1>
        <a:srgbClr val="FFFFFF"/>
      </a:lt1>
      <a:dk2>
        <a:srgbClr val="000000"/>
      </a:dk2>
      <a:lt2>
        <a:srgbClr val="FFFFFF"/>
      </a:lt2>
      <a:accent1>
        <a:srgbClr val="1CBEC3"/>
      </a:accent1>
      <a:accent2>
        <a:srgbClr val="FFC70A"/>
      </a:accent2>
      <a:accent3>
        <a:srgbClr val="7BCD42"/>
      </a:accent3>
      <a:accent4>
        <a:srgbClr val="ED8E3A"/>
      </a:accent4>
      <a:accent5>
        <a:srgbClr val="A3589E"/>
      </a:accent5>
      <a:accent6>
        <a:srgbClr val="E35886"/>
      </a:accent6>
      <a:hlink>
        <a:srgbClr val="1CBEC3"/>
      </a:hlink>
      <a:folHlink>
        <a:srgbClr val="A3589E"/>
      </a:folHlink>
    </a:clrScheme>
    <a:fontScheme name="Gradebook">
      <a:majorFont>
        <a:latin typeface="Corbel"/>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F4F2A-C907-4127-A6B7-AE5FC7E6FCB8}">
  <dimension ref="B1:D12"/>
  <sheetViews>
    <sheetView showGridLines="0" zoomScaleNormal="100" workbookViewId="0"/>
  </sheetViews>
  <sheetFormatPr defaultColWidth="9" defaultRowHeight="16.5" x14ac:dyDescent="0.3"/>
  <cols>
    <col min="1" max="1" width="2.625" style="26" customWidth="1"/>
    <col min="2" max="2" width="81.5" style="26" customWidth="1"/>
    <col min="3" max="3" width="2.625" style="26" customWidth="1"/>
    <col min="4" max="4" width="14.625" style="26" customWidth="1"/>
    <col min="5" max="16384" width="9" style="26"/>
  </cols>
  <sheetData>
    <row r="1" spans="2:4" ht="39.950000000000003" customHeight="1" x14ac:dyDescent="0.3">
      <c r="B1" s="28" t="s">
        <v>0</v>
      </c>
    </row>
    <row r="2" spans="2:4" ht="30" customHeight="1" x14ac:dyDescent="0.3">
      <c r="B2" s="27" t="s">
        <v>1</v>
      </c>
      <c r="C2" s="19"/>
      <c r="D2" s="19"/>
    </row>
    <row r="3" spans="2:4" ht="30" customHeight="1" x14ac:dyDescent="0.3">
      <c r="B3" t="s">
        <v>2</v>
      </c>
      <c r="C3" s="19"/>
      <c r="D3" s="19"/>
    </row>
    <row r="4" spans="2:4" ht="15" customHeight="1" x14ac:dyDescent="0.3">
      <c r="B4" t="s">
        <v>3</v>
      </c>
      <c r="C4" s="19"/>
      <c r="D4" s="19"/>
    </row>
    <row r="5" spans="2:4" ht="33.75" customHeight="1" x14ac:dyDescent="0.3">
      <c r="B5" t="s">
        <v>4</v>
      </c>
      <c r="C5" s="19"/>
      <c r="D5" s="19"/>
    </row>
    <row r="6" spans="2:4" ht="33.75" customHeight="1" x14ac:dyDescent="0.3">
      <c r="B6" t="s">
        <v>5</v>
      </c>
      <c r="C6" s="19"/>
      <c r="D6" s="19"/>
    </row>
    <row r="7" spans="2:4" ht="69.95" customHeight="1" x14ac:dyDescent="0.3">
      <c r="B7" t="s">
        <v>6</v>
      </c>
      <c r="C7" s="19"/>
      <c r="D7" s="19"/>
    </row>
    <row r="8" spans="2:4" ht="24" customHeight="1" x14ac:dyDescent="0.3">
      <c r="B8" t="s">
        <v>7</v>
      </c>
    </row>
    <row r="9" spans="2:4" ht="73.5" customHeight="1" x14ac:dyDescent="0.3">
      <c r="B9" t="s">
        <v>64</v>
      </c>
    </row>
    <row r="10" spans="2:4" ht="45" customHeight="1" x14ac:dyDescent="0.3">
      <c r="B10" t="s">
        <v>8</v>
      </c>
    </row>
    <row r="12" spans="2:4" x14ac:dyDescent="0.3">
      <c r="B12" s="25"/>
    </row>
  </sheetData>
  <dataValidations count="2">
    <dataValidation allowBlank="1" showInputMessage="1" showErrorMessage="1" prompt="Juhised leiate allolevatest lahtritest B2 kuni B10." sqref="B1" xr:uid="{D0030E18-56BC-4146-8D5A-D74C7FF33506}"/>
    <dataValidation allowBlank="1" showInputMessage="1" showErrorMessage="1" prompt="Selle töölehe lahtrites B2 kuni B10 on töövihiku kasutamise juhised." sqref="A1" xr:uid="{E62CC386-CB29-4F42-866C-87CE349DF50B}"/>
  </dataValidations>
  <pageMargins left="0.7" right="0.7" top="0.75" bottom="0.75" header="0.3" footer="0.3"/>
  <pageSetup paperSize="9" orientation="portrait" horizontalDpi="360"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X24"/>
  <sheetViews>
    <sheetView showGridLines="0" tabSelected="1" zoomScaleNormal="100" workbookViewId="0"/>
  </sheetViews>
  <sheetFormatPr defaultRowHeight="16.5" customHeight="1" x14ac:dyDescent="0.3"/>
  <cols>
    <col min="1" max="1" width="1.5" customWidth="1"/>
    <col min="2" max="2" width="32.375" customWidth="1"/>
    <col min="3" max="4" width="14.625" customWidth="1"/>
    <col min="5" max="6" width="13.25" customWidth="1"/>
    <col min="7" max="7" width="17.875" bestFit="1" customWidth="1"/>
    <col min="8" max="8" width="17.625" customWidth="1"/>
    <col min="9" max="11" width="11.25" customWidth="1"/>
    <col min="12" max="24" width="12.25" customWidth="1"/>
  </cols>
  <sheetData>
    <row r="1" spans="1:24" ht="39.950000000000003" customHeight="1" x14ac:dyDescent="0.4">
      <c r="A1" s="1"/>
      <c r="B1" s="18" t="s">
        <v>9</v>
      </c>
      <c r="C1" s="18"/>
      <c r="D1" s="18"/>
      <c r="E1" s="18"/>
      <c r="F1" s="18"/>
      <c r="G1" s="18"/>
      <c r="H1" s="18"/>
      <c r="I1" s="18"/>
      <c r="J1" s="18"/>
      <c r="K1" s="18"/>
      <c r="L1" s="18"/>
      <c r="M1" s="18"/>
      <c r="N1" s="18"/>
      <c r="O1" s="18"/>
      <c r="P1" s="18"/>
      <c r="Q1" s="18"/>
      <c r="R1" s="18"/>
      <c r="S1" s="18"/>
      <c r="T1" s="18"/>
      <c r="U1" s="18"/>
    </row>
    <row r="2" spans="1:24" ht="16.5" customHeight="1" x14ac:dyDescent="0.3">
      <c r="B2" s="42" t="s">
        <v>10</v>
      </c>
      <c r="C2" s="42"/>
      <c r="D2" s="42"/>
      <c r="E2" s="42"/>
      <c r="F2" s="42"/>
      <c r="G2" s="42"/>
    </row>
    <row r="3" spans="1:24" ht="16.5" customHeight="1" x14ac:dyDescent="0.3">
      <c r="A3" s="1"/>
      <c r="B3" s="43"/>
      <c r="C3" s="43"/>
      <c r="D3" s="43"/>
      <c r="E3" s="43"/>
      <c r="F3" s="43"/>
      <c r="G3" s="43"/>
      <c r="H3" s="6" t="s">
        <v>26</v>
      </c>
      <c r="I3" s="7">
        <f t="shared" ref="I3:U3" si="0">I4*_xlfn.SINGLE(PunktidKokku)</f>
        <v>118</v>
      </c>
      <c r="J3" s="7">
        <f t="shared" si="0"/>
        <v>120</v>
      </c>
      <c r="K3" s="7">
        <f t="shared" si="0"/>
        <v>126</v>
      </c>
      <c r="L3" s="7">
        <f t="shared" si="0"/>
        <v>134</v>
      </c>
      <c r="M3" s="7">
        <f t="shared" si="0"/>
        <v>140</v>
      </c>
      <c r="N3" s="7">
        <f t="shared" si="0"/>
        <v>145.6666666666666</v>
      </c>
      <c r="O3" s="7">
        <f t="shared" si="0"/>
        <v>154</v>
      </c>
      <c r="P3" s="7">
        <f t="shared" si="0"/>
        <v>160</v>
      </c>
      <c r="Q3" s="7">
        <f t="shared" si="0"/>
        <v>166</v>
      </c>
      <c r="R3" s="7">
        <f t="shared" si="0"/>
        <v>174</v>
      </c>
      <c r="S3" s="7">
        <f t="shared" si="0"/>
        <v>180</v>
      </c>
      <c r="T3" s="7">
        <f t="shared" si="0"/>
        <v>186</v>
      </c>
      <c r="U3" s="7">
        <f t="shared" si="0"/>
        <v>194</v>
      </c>
    </row>
    <row r="4" spans="1:24" ht="16.5" customHeight="1" x14ac:dyDescent="0.3">
      <c r="A4" s="1"/>
      <c r="B4" s="43" t="s">
        <v>11</v>
      </c>
      <c r="C4" s="43"/>
      <c r="D4" s="43"/>
      <c r="E4" s="43"/>
      <c r="F4" s="43"/>
      <c r="G4" s="43"/>
      <c r="H4" s="8" t="s">
        <v>29</v>
      </c>
      <c r="I4" s="9">
        <v>0.59</v>
      </c>
      <c r="J4" s="9">
        <v>0.6</v>
      </c>
      <c r="K4" s="9">
        <v>0.63</v>
      </c>
      <c r="L4" s="9">
        <v>0.67</v>
      </c>
      <c r="M4" s="9">
        <v>0.7</v>
      </c>
      <c r="N4" s="9">
        <v>0.72833333333333306</v>
      </c>
      <c r="O4" s="9">
        <v>0.77</v>
      </c>
      <c r="P4" s="9">
        <v>0.8</v>
      </c>
      <c r="Q4" s="9">
        <v>0.83</v>
      </c>
      <c r="R4" s="9">
        <v>0.87</v>
      </c>
      <c r="S4" s="9">
        <v>0.9</v>
      </c>
      <c r="T4" s="9">
        <v>0.93</v>
      </c>
      <c r="U4" s="9">
        <v>0.97</v>
      </c>
    </row>
    <row r="5" spans="1:24" ht="16.5" customHeight="1" x14ac:dyDescent="0.3">
      <c r="A5" s="1"/>
      <c r="B5" s="37" t="s">
        <v>12</v>
      </c>
      <c r="C5" s="37"/>
      <c r="D5" s="37"/>
      <c r="E5" s="37"/>
      <c r="F5" s="37"/>
      <c r="G5" s="37"/>
      <c r="H5" s="10" t="s">
        <v>27</v>
      </c>
      <c r="I5" s="11" t="s">
        <v>33</v>
      </c>
      <c r="J5" s="11" t="s">
        <v>36</v>
      </c>
      <c r="K5" s="11" t="s">
        <v>39</v>
      </c>
      <c r="L5" s="11" t="s">
        <v>41</v>
      </c>
      <c r="M5" s="11" t="s">
        <v>43</v>
      </c>
      <c r="N5" s="11" t="s">
        <v>45</v>
      </c>
      <c r="O5" s="11" t="s">
        <v>47</v>
      </c>
      <c r="P5" s="11" t="s">
        <v>49</v>
      </c>
      <c r="Q5" s="11" t="s">
        <v>51</v>
      </c>
      <c r="R5" s="11" t="s">
        <v>53</v>
      </c>
      <c r="S5" s="11" t="s">
        <v>55</v>
      </c>
      <c r="T5" s="11" t="s">
        <v>57</v>
      </c>
      <c r="U5" s="11" t="s">
        <v>59</v>
      </c>
    </row>
    <row r="6" spans="1:24" ht="16.5" customHeight="1" x14ac:dyDescent="0.3">
      <c r="A6" s="1"/>
      <c r="B6" s="37"/>
      <c r="C6" s="37"/>
      <c r="D6" s="37"/>
      <c r="E6" s="37"/>
      <c r="F6" s="37"/>
      <c r="G6" s="37"/>
      <c r="H6" s="12" t="s">
        <v>28</v>
      </c>
      <c r="I6" s="13">
        <v>0</v>
      </c>
      <c r="J6" s="13">
        <v>0.67</v>
      </c>
      <c r="K6" s="13">
        <v>1</v>
      </c>
      <c r="L6" s="13">
        <v>1.33</v>
      </c>
      <c r="M6" s="13">
        <v>1.67</v>
      </c>
      <c r="N6" s="13">
        <v>2</v>
      </c>
      <c r="O6" s="13">
        <v>2.33</v>
      </c>
      <c r="P6" s="13">
        <v>2.67</v>
      </c>
      <c r="Q6" s="13">
        <v>3</v>
      </c>
      <c r="R6" s="13">
        <v>3.33</v>
      </c>
      <c r="S6" s="13">
        <v>3.67</v>
      </c>
      <c r="T6" s="13">
        <v>4</v>
      </c>
      <c r="U6" s="13">
        <v>4</v>
      </c>
    </row>
    <row r="7" spans="1:24" ht="16.5" customHeight="1" x14ac:dyDescent="0.3">
      <c r="B7" s="37"/>
      <c r="C7" s="37"/>
      <c r="D7" s="37"/>
      <c r="E7" s="37"/>
      <c r="F7" s="37"/>
      <c r="G7" s="37"/>
    </row>
    <row r="8" spans="1:24" ht="16.5" customHeight="1" x14ac:dyDescent="0.3">
      <c r="A8" s="1"/>
      <c r="B8" s="19"/>
      <c r="C8" s="19"/>
      <c r="D8" s="19"/>
      <c r="E8" s="35" t="s">
        <v>22</v>
      </c>
      <c r="F8" s="35"/>
      <c r="G8" s="35"/>
      <c r="H8" s="14" t="s">
        <v>30</v>
      </c>
      <c r="I8" s="14" t="s">
        <v>34</v>
      </c>
      <c r="J8" s="14" t="s">
        <v>37</v>
      </c>
      <c r="K8" s="14"/>
      <c r="L8" s="14"/>
      <c r="M8" s="14"/>
      <c r="N8" s="14"/>
      <c r="O8" s="14"/>
      <c r="P8" s="14"/>
      <c r="Q8" s="14"/>
      <c r="R8" s="14"/>
      <c r="S8" s="14"/>
      <c r="T8" s="14"/>
      <c r="U8" s="14"/>
      <c r="V8" s="14"/>
      <c r="W8" s="14"/>
      <c r="X8" s="14"/>
    </row>
    <row r="9" spans="1:24" ht="16.5" customHeight="1" x14ac:dyDescent="0.3">
      <c r="A9" s="1"/>
      <c r="B9" s="19"/>
      <c r="C9" s="19"/>
      <c r="D9" s="19"/>
      <c r="E9" s="35" t="s">
        <v>23</v>
      </c>
      <c r="F9" s="35"/>
      <c r="G9" s="35"/>
      <c r="H9" s="14">
        <v>50</v>
      </c>
      <c r="I9" s="14">
        <v>50</v>
      </c>
      <c r="J9" s="14">
        <v>100</v>
      </c>
      <c r="K9" s="14"/>
      <c r="L9" s="14"/>
      <c r="M9" s="14"/>
      <c r="N9" s="14"/>
      <c r="O9" s="14"/>
      <c r="P9" s="14"/>
      <c r="Q9" s="14"/>
      <c r="R9" s="14"/>
      <c r="S9" s="14"/>
      <c r="T9" s="14"/>
      <c r="U9" s="14"/>
      <c r="V9" s="14"/>
      <c r="W9" s="14"/>
      <c r="X9" s="14"/>
    </row>
    <row r="10" spans="1:24" ht="16.5" customHeight="1" x14ac:dyDescent="0.3">
      <c r="B10" s="19"/>
      <c r="C10" s="19"/>
      <c r="D10" s="19"/>
    </row>
    <row r="11" spans="1:24" ht="16.5" customHeight="1" x14ac:dyDescent="0.3">
      <c r="A11" s="1"/>
      <c r="B11" s="19"/>
      <c r="C11" s="19"/>
      <c r="D11" s="19"/>
      <c r="E11" s="35" t="s">
        <v>24</v>
      </c>
      <c r="F11" s="35"/>
      <c r="G11" s="36"/>
      <c r="H11" s="15">
        <f>COUNTA(H8:AH8)</f>
        <v>3</v>
      </c>
    </row>
    <row r="12" spans="1:24" ht="16.5" customHeight="1" x14ac:dyDescent="0.3">
      <c r="A12" s="1"/>
      <c r="B12" s="19"/>
      <c r="C12" s="19"/>
      <c r="D12" s="19"/>
      <c r="E12" s="35" t="s">
        <v>25</v>
      </c>
      <c r="F12" s="35"/>
      <c r="G12" s="36"/>
      <c r="H12" s="16">
        <f>SUM(H9:AH9)</f>
        <v>200</v>
      </c>
    </row>
    <row r="14" spans="1:24" ht="16.5" customHeight="1" x14ac:dyDescent="0.3">
      <c r="B14" s="23" t="s">
        <v>13</v>
      </c>
      <c r="C14" s="23" t="s">
        <v>20</v>
      </c>
      <c r="D14" s="23" t="s">
        <v>21</v>
      </c>
      <c r="E14" s="23" t="s">
        <v>26</v>
      </c>
      <c r="F14" s="23" t="s">
        <v>27</v>
      </c>
      <c r="G14" s="23" t="s">
        <v>28</v>
      </c>
      <c r="H14" s="23" t="s">
        <v>31</v>
      </c>
      <c r="I14" s="23" t="s">
        <v>35</v>
      </c>
      <c r="J14" s="23" t="s">
        <v>38</v>
      </c>
      <c r="K14" s="23" t="s">
        <v>40</v>
      </c>
      <c r="L14" s="23" t="s">
        <v>42</v>
      </c>
      <c r="M14" s="23" t="s">
        <v>44</v>
      </c>
      <c r="N14" s="23" t="s">
        <v>46</v>
      </c>
      <c r="O14" s="23" t="s">
        <v>48</v>
      </c>
      <c r="P14" s="23" t="s">
        <v>50</v>
      </c>
      <c r="Q14" s="23" t="s">
        <v>52</v>
      </c>
      <c r="R14" s="23" t="s">
        <v>54</v>
      </c>
      <c r="S14" s="23" t="s">
        <v>56</v>
      </c>
      <c r="T14" s="23" t="s">
        <v>58</v>
      </c>
      <c r="U14" s="23" t="s">
        <v>60</v>
      </c>
      <c r="V14" s="23" t="s">
        <v>61</v>
      </c>
      <c r="W14" s="23" t="s">
        <v>62</v>
      </c>
      <c r="X14" s="23" t="s">
        <v>63</v>
      </c>
    </row>
    <row r="15" spans="1:24" ht="16.5" customHeight="1" x14ac:dyDescent="0.3">
      <c r="B15" s="20" t="s">
        <v>14</v>
      </c>
      <c r="C15" s="20"/>
      <c r="D15" s="24">
        <f>IFERROR(IF(COUNT(Hinded[[#This Row],[Veerg6]:[Veerg22]])=0,"",SUM(Hinded[[#This Row],[Veerg6]:[Veerg22]])/PunktidKokku),"")</f>
        <v>0.91</v>
      </c>
      <c r="E15" s="21">
        <f>IF(COUNT(Hinded[[#This Row],[Veerg6]:[Veerg22]])=0,"",SUM(Hinded[[#This Row],[Veerg6]:[Veerg22]]))</f>
        <v>182</v>
      </c>
      <c r="F15" s="20" t="str">
        <f>IFERROR(IF(Hinded[[#This Row],[Keskmine]]&lt;&gt;"",HLOOKUP(Hinded[[#This Row],[Keskmine]]*PunktidKokku,Hindetabel,3),""),0)</f>
        <v>A–</v>
      </c>
      <c r="G15" s="22">
        <f>IFERROR(IF(Hinded[[#This Row],[Keskmine]]&lt;&gt;"",HLOOKUP(Hinded[[#This Row],[Keskmine]]*PunktidKokku,Hindetabel,4),""),0)</f>
        <v>3.67</v>
      </c>
      <c r="H15" s="20">
        <v>45</v>
      </c>
      <c r="I15" s="20">
        <v>45</v>
      </c>
      <c r="J15" s="20">
        <v>92</v>
      </c>
      <c r="K15" s="20"/>
      <c r="L15" s="20"/>
      <c r="M15" s="20"/>
      <c r="N15" s="20"/>
      <c r="O15" s="20"/>
      <c r="P15" s="20"/>
      <c r="Q15" s="20"/>
      <c r="R15" s="20"/>
      <c r="S15" s="20"/>
      <c r="T15" s="20"/>
      <c r="U15" s="20"/>
      <c r="V15" s="20"/>
      <c r="W15" s="20"/>
      <c r="X15" s="20"/>
    </row>
    <row r="16" spans="1:24" ht="16.5" customHeight="1" x14ac:dyDescent="0.3">
      <c r="B16" s="20" t="s">
        <v>15</v>
      </c>
      <c r="C16" s="20"/>
      <c r="D16" s="24">
        <f>IFERROR(IF(COUNT(Hinded[[#This Row],[Veerg6]:[Veerg22]])=0,"",SUM(Hinded[[#This Row],[Veerg6]:[Veerg22]])/PunktidKokku),"")</f>
        <v>1</v>
      </c>
      <c r="E16" s="21">
        <f>IF(COUNT(Hinded[[#This Row],[Veerg6]:[Veerg22]])=0,"",SUM(Hinded[[#This Row],[Veerg6]:[Veerg22]]))</f>
        <v>200</v>
      </c>
      <c r="F16" s="20" t="str">
        <f>IFERROR(IF(Hinded[[#This Row],[Keskmine]]&lt;&gt;"",HLOOKUP(Hinded[[#This Row],[Keskmine]]*PunktidKokku,Hindetabel,3),""),0)</f>
        <v>A+</v>
      </c>
      <c r="G16" s="22">
        <f>IFERROR(IF(Hinded[[#This Row],[Keskmine]]&lt;&gt;"",HLOOKUP(Hinded[[#This Row],[Keskmine]]*PunktidKokku,Hindetabel,4),""),0)</f>
        <v>4</v>
      </c>
      <c r="H16" s="20">
        <v>50</v>
      </c>
      <c r="I16" s="20">
        <v>50</v>
      </c>
      <c r="J16" s="20">
        <v>100</v>
      </c>
      <c r="K16" s="20"/>
      <c r="L16" s="20"/>
      <c r="M16" s="20"/>
      <c r="N16" s="20"/>
      <c r="O16" s="20"/>
      <c r="P16" s="20"/>
      <c r="Q16" s="20"/>
      <c r="R16" s="20"/>
      <c r="S16" s="20"/>
      <c r="T16" s="20"/>
      <c r="U16" s="20"/>
      <c r="V16" s="20"/>
      <c r="W16" s="20"/>
      <c r="X16" s="20"/>
    </row>
    <row r="17" spans="2:24" ht="16.5" customHeight="1" x14ac:dyDescent="0.3">
      <c r="B17" s="20"/>
      <c r="C17" s="20"/>
      <c r="D17" s="24" t="str">
        <f>IFERROR(IF(COUNT(Hinded[[#This Row],[Veerg6]:[Veerg22]])=0,"",SUM(Hinded[[#This Row],[Veerg6]:[Veerg22]])/PunktidKokku),"")</f>
        <v/>
      </c>
      <c r="E17" s="21" t="str">
        <f>IF(COUNT(Hinded[[#This Row],[Veerg6]:[Veerg22]])=0,"",SUM(Hinded[[#This Row],[Veerg6]:[Veerg22]]))</f>
        <v/>
      </c>
      <c r="F17" s="20" t="str">
        <f>IFERROR(IF(Hinded[[#This Row],[Keskmine]]&lt;&gt;"",HLOOKUP(Hinded[[#This Row],[Keskmine]]*PunktidKokku,Hindetabel,3),""),0)</f>
        <v/>
      </c>
      <c r="G17" s="22" t="str">
        <f>IFERROR(IF(Hinded[[#This Row],[Keskmine]]&lt;&gt;"",HLOOKUP(Hinded[[#This Row],[Keskmine]]*PunktidKokku,Hindetabel,4),""),0)</f>
        <v/>
      </c>
      <c r="H17" s="20"/>
      <c r="I17" s="20"/>
      <c r="J17" s="20"/>
      <c r="K17" s="20"/>
      <c r="L17" s="20"/>
      <c r="M17" s="20"/>
      <c r="N17" s="20"/>
      <c r="O17" s="20"/>
      <c r="P17" s="20"/>
      <c r="Q17" s="20"/>
      <c r="R17" s="20"/>
      <c r="S17" s="20"/>
      <c r="T17" s="20"/>
      <c r="U17" s="20"/>
      <c r="V17" s="20"/>
      <c r="W17" s="20"/>
      <c r="X17" s="20"/>
    </row>
    <row r="18" spans="2:24" ht="16.5" customHeight="1" x14ac:dyDescent="0.3">
      <c r="B18" s="20"/>
      <c r="C18" s="20"/>
      <c r="D18" s="24" t="str">
        <f>IFERROR(IF(COUNT(Hinded[[#This Row],[Veerg6]:[Veerg22]])=0,"",SUM(Hinded[[#This Row],[Veerg6]:[Veerg22]])/PunktidKokku),"")</f>
        <v/>
      </c>
      <c r="E18" s="21" t="str">
        <f>IF(COUNT(Hinded[[#This Row],[Veerg6]:[Veerg22]])=0,"",SUM(Hinded[[#This Row],[Veerg6]:[Veerg22]]))</f>
        <v/>
      </c>
      <c r="F18" s="20" t="str">
        <f>IFERROR(IF(Hinded[[#This Row],[Keskmine]]&lt;&gt;"",HLOOKUP(Hinded[[#This Row],[Keskmine]]*PunktidKokku,Hindetabel,3),""),0)</f>
        <v/>
      </c>
      <c r="G18" s="22" t="str">
        <f>IFERROR(IF(Hinded[[#This Row],[Keskmine]]&lt;&gt;"",HLOOKUP(Hinded[[#This Row],[Keskmine]]*PunktidKokku,Hindetabel,4),""),0)</f>
        <v/>
      </c>
      <c r="H18" s="20"/>
      <c r="I18" s="20"/>
      <c r="J18" s="20"/>
      <c r="K18" s="20"/>
      <c r="L18" s="20"/>
      <c r="M18" s="20"/>
      <c r="N18" s="20"/>
      <c r="O18" s="20"/>
      <c r="P18" s="20"/>
      <c r="Q18" s="20"/>
      <c r="R18" s="20"/>
      <c r="S18" s="20"/>
      <c r="T18" s="20"/>
      <c r="U18" s="20"/>
      <c r="V18" s="20"/>
      <c r="W18" s="20"/>
      <c r="X18" s="20"/>
    </row>
    <row r="19" spans="2:24" ht="16.5" customHeight="1" x14ac:dyDescent="0.3">
      <c r="B19" s="20"/>
      <c r="C19" s="20"/>
      <c r="D19" s="24" t="str">
        <f>IFERROR(IF(COUNT(Hinded[[#This Row],[Veerg6]:[Veerg22]])=0,"",SUM(Hinded[[#This Row],[Veerg6]:[Veerg22]])/PunktidKokku),"")</f>
        <v/>
      </c>
      <c r="E19" s="21" t="str">
        <f>IF(COUNT(Hinded[[#This Row],[Veerg6]:[Veerg22]])=0,"",SUM(Hinded[[#This Row],[Veerg6]:[Veerg22]]))</f>
        <v/>
      </c>
      <c r="F19" s="20" t="str">
        <f>IFERROR(IF(Hinded[[#This Row],[Keskmine]]&lt;&gt;"",HLOOKUP(Hinded[[#This Row],[Keskmine]]*PunktidKokku,Hindetabel,3),""),0)</f>
        <v/>
      </c>
      <c r="G19" s="22" t="str">
        <f>IFERROR(IF(Hinded[[#This Row],[Keskmine]]&lt;&gt;"",HLOOKUP(Hinded[[#This Row],[Keskmine]]*PunktidKokku,Hindetabel,4),""),0)</f>
        <v/>
      </c>
      <c r="H19" s="20"/>
      <c r="I19" s="20"/>
      <c r="J19" s="20"/>
      <c r="K19" s="20"/>
      <c r="L19" s="20"/>
      <c r="M19" s="20"/>
      <c r="N19" s="20"/>
      <c r="O19" s="20"/>
      <c r="P19" s="20"/>
      <c r="Q19" s="20"/>
      <c r="R19" s="20"/>
      <c r="S19" s="20"/>
      <c r="T19" s="20"/>
      <c r="U19" s="20"/>
      <c r="V19" s="20"/>
      <c r="W19" s="20"/>
      <c r="X19" s="20"/>
    </row>
    <row r="20" spans="2:24" ht="16.5" customHeight="1" x14ac:dyDescent="0.3">
      <c r="B20" s="29"/>
      <c r="C20" s="29"/>
      <c r="D20" s="29"/>
      <c r="E20" s="29"/>
      <c r="F20" s="29"/>
      <c r="G20" s="29"/>
    </row>
    <row r="21" spans="2:24" ht="16.5" customHeight="1" x14ac:dyDescent="0.3">
      <c r="B21" s="38" t="s">
        <v>16</v>
      </c>
      <c r="C21" s="39"/>
      <c r="D21" s="40" t="s">
        <v>21</v>
      </c>
      <c r="E21" s="40"/>
      <c r="F21" s="17" t="s">
        <v>27</v>
      </c>
      <c r="G21" s="17" t="s">
        <v>28</v>
      </c>
      <c r="H21" t="s">
        <v>32</v>
      </c>
      <c r="I21" t="s">
        <v>32</v>
      </c>
      <c r="J21" t="s">
        <v>32</v>
      </c>
      <c r="K21" t="s">
        <v>32</v>
      </c>
      <c r="L21" t="s">
        <v>32</v>
      </c>
      <c r="M21" t="s">
        <v>32</v>
      </c>
      <c r="N21" t="s">
        <v>32</v>
      </c>
      <c r="O21" t="s">
        <v>32</v>
      </c>
      <c r="P21" t="s">
        <v>32</v>
      </c>
      <c r="Q21" t="s">
        <v>32</v>
      </c>
      <c r="R21" t="s">
        <v>32</v>
      </c>
    </row>
    <row r="22" spans="2:24" ht="16.5" customHeight="1" x14ac:dyDescent="0.3">
      <c r="B22" s="32" t="s">
        <v>17</v>
      </c>
      <c r="C22" s="32"/>
      <c r="D22" s="41">
        <f>IFERROR(AVERAGE(Hinded[[#All],[Keskmine]]),0)</f>
        <v>0.95500000000000007</v>
      </c>
      <c r="E22" s="41"/>
      <c r="F22" s="2" t="str">
        <f>IFERROR(HLOOKUP(D22*PunktidKokku,Hindetabel,3),"")</f>
        <v>A</v>
      </c>
      <c r="G22" s="3">
        <f>IFERROR(AVERAGE(Hinded[[#All],[KESKMINE HINNE]]),0)</f>
        <v>3.835</v>
      </c>
      <c r="H22" t="s">
        <v>32</v>
      </c>
      <c r="I22" t="s">
        <v>32</v>
      </c>
      <c r="J22" t="s">
        <v>32</v>
      </c>
      <c r="K22" t="s">
        <v>32</v>
      </c>
      <c r="L22" t="s">
        <v>32</v>
      </c>
      <c r="M22" t="s">
        <v>32</v>
      </c>
      <c r="N22" t="s">
        <v>32</v>
      </c>
      <c r="O22" t="s">
        <v>32</v>
      </c>
      <c r="P22" t="s">
        <v>32</v>
      </c>
      <c r="Q22" t="s">
        <v>32</v>
      </c>
      <c r="R22" t="s">
        <v>32</v>
      </c>
      <c r="S22" t="s">
        <v>32</v>
      </c>
      <c r="T22" t="s">
        <v>32</v>
      </c>
      <c r="U22" t="s">
        <v>32</v>
      </c>
      <c r="V22" t="s">
        <v>32</v>
      </c>
      <c r="W22" t="s">
        <v>32</v>
      </c>
      <c r="X22" t="s">
        <v>32</v>
      </c>
    </row>
    <row r="23" spans="2:24" ht="16.5" customHeight="1" x14ac:dyDescent="0.3">
      <c r="B23" s="33" t="s">
        <v>18</v>
      </c>
      <c r="C23" s="33"/>
      <c r="D23" s="30">
        <f>IFERROR(MAX(Hinded[[#All],[Keskmine]]),0)</f>
        <v>1</v>
      </c>
      <c r="E23" s="30"/>
      <c r="F23" s="4" t="str">
        <f>IFERROR(HLOOKUP(D23*PunktidKokku,Hindetabel,3),"")</f>
        <v>A+</v>
      </c>
      <c r="G23" s="5">
        <f>IFERROR(MAX(Hinded[[#All],[KESKMINE HINNE]]),0)</f>
        <v>4</v>
      </c>
      <c r="H23" t="s">
        <v>32</v>
      </c>
      <c r="I23" t="s">
        <v>32</v>
      </c>
      <c r="J23" t="s">
        <v>32</v>
      </c>
      <c r="K23" t="s">
        <v>32</v>
      </c>
      <c r="L23" t="s">
        <v>32</v>
      </c>
      <c r="M23" t="s">
        <v>32</v>
      </c>
      <c r="N23" t="s">
        <v>32</v>
      </c>
      <c r="O23" t="s">
        <v>32</v>
      </c>
      <c r="P23" t="s">
        <v>32</v>
      </c>
      <c r="Q23" t="s">
        <v>32</v>
      </c>
      <c r="R23" t="s">
        <v>32</v>
      </c>
      <c r="S23" t="s">
        <v>32</v>
      </c>
      <c r="T23" t="s">
        <v>32</v>
      </c>
      <c r="U23" t="s">
        <v>32</v>
      </c>
      <c r="V23" t="s">
        <v>32</v>
      </c>
      <c r="W23" t="s">
        <v>32</v>
      </c>
      <c r="X23" t="s">
        <v>32</v>
      </c>
    </row>
    <row r="24" spans="2:24" ht="16.5" customHeight="1" x14ac:dyDescent="0.3">
      <c r="B24" s="34" t="s">
        <v>19</v>
      </c>
      <c r="C24" s="34"/>
      <c r="D24" s="31">
        <f>IFERROR(MIN(Hinded[[#All],[Keskmine]]),0)</f>
        <v>0.91</v>
      </c>
      <c r="E24" s="31"/>
      <c r="F24" s="2" t="str">
        <f>IFERROR(HLOOKUP(D24*PunktidKokku,Hindetabel,3),"")</f>
        <v>A–</v>
      </c>
      <c r="G24" s="3">
        <f>IFERROR(MIN(Hinded[[#All],[KESKMINE HINNE]]),0)</f>
        <v>3.67</v>
      </c>
      <c r="H24" t="s">
        <v>32</v>
      </c>
      <c r="I24" t="s">
        <v>32</v>
      </c>
      <c r="J24" t="s">
        <v>32</v>
      </c>
      <c r="K24" t="s">
        <v>32</v>
      </c>
      <c r="L24" t="s">
        <v>32</v>
      </c>
      <c r="M24" t="s">
        <v>32</v>
      </c>
      <c r="N24" t="s">
        <v>32</v>
      </c>
      <c r="O24" t="s">
        <v>32</v>
      </c>
      <c r="P24" t="s">
        <v>32</v>
      </c>
      <c r="Q24" t="s">
        <v>32</v>
      </c>
      <c r="R24" t="s">
        <v>32</v>
      </c>
      <c r="S24" t="s">
        <v>32</v>
      </c>
      <c r="T24" t="s">
        <v>32</v>
      </c>
      <c r="U24" t="s">
        <v>32</v>
      </c>
      <c r="V24" t="s">
        <v>32</v>
      </c>
      <c r="W24" t="s">
        <v>32</v>
      </c>
      <c r="X24" t="s">
        <v>32</v>
      </c>
    </row>
  </sheetData>
  <mergeCells count="15">
    <mergeCell ref="B2:G3"/>
    <mergeCell ref="B4:G4"/>
    <mergeCell ref="E8:G8"/>
    <mergeCell ref="E9:G9"/>
    <mergeCell ref="E11:G11"/>
    <mergeCell ref="E12:G12"/>
    <mergeCell ref="B5:G7"/>
    <mergeCell ref="B21:C21"/>
    <mergeCell ref="D21:E21"/>
    <mergeCell ref="D22:E22"/>
    <mergeCell ref="D23:E23"/>
    <mergeCell ref="D24:E24"/>
    <mergeCell ref="B22:C22"/>
    <mergeCell ref="B23:C23"/>
    <mergeCell ref="B24:C24"/>
  </mergeCells>
  <phoneticPr fontId="0" type="noConversion"/>
  <dataValidations xWindow="172" yWindow="488" count="23">
    <dataValidation allowBlank="1" showInputMessage="1" showErrorMessage="1" prompt="Sellesse lahtrisse sisestage kooli nimi, Lahtritesse I3 kuni U6 sisestage protsent, hinne (täht) ja keskmine hinne, lahtritesse H8 kuni X8 koduste ülesannete nimed ning lahtritesse H9 kuni X9 punktide kogusummad." sqref="B1" xr:uid="{0CD494D9-E400-4C22-B46B-D6804A8E083D}"/>
    <dataValidation allowBlank="1" showInputMessage="1" showErrorMessage="1" prompt="Sellesse lahtrisse sisestage õpetaja nimi." sqref="B2:G3" xr:uid="{58C74D12-994E-4162-BFB8-7165A7DF41CC}"/>
    <dataValidation allowBlank="1" showInputMessage="1" showErrorMessage="1" prompt="Sellesse lahtrisse sisestage õppeaine või projekti nimi." sqref="B4:G4" xr:uid="{673DA92E-0E02-4BBB-9B45-FB653BA7B809}"/>
    <dataValidation allowBlank="1" showInputMessage="1" showErrorMessage="1" prompt="Sellesse lahtrisse sisestage aasta, semester või veerand." sqref="B5:G5" xr:uid="{6E8E0B91-4799-41C4-A294-B49458E38C0C}"/>
    <dataValidation allowBlank="1" showInputMessage="1" showErrorMessage="1" prompt="Selle rea lahtritesse I3 kuni U3 sisestage punktiskoor." sqref="H3" xr:uid="{5191DEA1-1B80-4639-B673-8002E7943C98}"/>
    <dataValidation allowBlank="1" showInputMessage="1" showErrorMessage="1" prompt="Selle rea lahtritesse I4 kuni U4 sisestage protsent." sqref="H4" xr:uid="{43944B48-1536-47B9-A16F-A7AC41041F29}"/>
    <dataValidation allowBlank="1" showInputMessage="1" showErrorMessage="1" prompt="Selle rea lahtritesse I5 kuni U5 sisestage hinne (tähena)." sqref="H5" xr:uid="{0729B9AB-2440-4768-93C7-2C02FA95FCDB}"/>
    <dataValidation allowBlank="1" showInputMessage="1" showErrorMessage="1" prompt="Selle rea lahtritesse I6 kuni U6 sisestage keskmine hinne." sqref="H6" xr:uid="{C7304C4A-1978-4E61-AEDA-A078ACF436C4}"/>
    <dataValidation allowBlank="1" showInputMessage="1" showErrorMessage="1" prompt="Parempoolses lahtris arvutatakse automaatselt koduste ülesannete ja kontrolltööde koguarv." sqref="E11" xr:uid="{24BB25A0-336D-4C68-9355-60F9773CA913}"/>
    <dataValidation allowBlank="1" showInputMessage="1" showErrorMessage="1" prompt="Selles lahtris arvutatakse automaatselt koduste ülesannete ja kontrolltööde koguarv." sqref="H11" xr:uid="{BAF24822-85E0-442E-BC39-DBB7AE3695F6}"/>
    <dataValidation allowBlank="1" showInputMessage="1" showErrorMessage="1" prompt="Parempoolses lahtris arvutatakse automaatselt võimalik punktide kogusumma." sqref="E12" xr:uid="{8363A578-A54D-4DAD-B93F-5473A252D468}"/>
    <dataValidation allowBlank="1" showInputMessage="1" showErrorMessage="1" prompt="Selles lahtris arvutatakse automaatselt võimalik punktide kogusumma. Üksikasjad sisestage tabelisse alates lahtrist B14." sqref="H12" xr:uid="{A4E19BA5-168F-4EF0-B646-31C2785BDA1B}"/>
    <dataValidation allowBlank="1" showInputMessage="1" showErrorMessage="1" prompt="Selle veerupäise alla sisestage õppuri nimi." sqref="B14" xr:uid="{DA4B5A04-9C43-4B99-B8F9-C3889AA97DB5}"/>
    <dataValidation allowBlank="1" showInputMessage="1" showErrorMessage="1" prompt="Selle veerupäise alla sisestage õppuri ID." sqref="C14" xr:uid="{B364916E-D43B-48BC-B8A2-F3AF5D13F7FA}"/>
    <dataValidation allowBlank="1" showInputMessage="1" showErrorMessage="1" prompt="Selles veerus selle pealkirja all arvutatakse automaatselt keskmine." sqref="D14" xr:uid="{D8600198-5DC6-4879-8239-5FC04FCB4F1F}"/>
    <dataValidation allowBlank="1" showInputMessage="1" showErrorMessage="1" prompt="Selles veerus selle pealkirja all arvutatakse automaatselt punktisumma. Lisapunktide andmiseks andke ülesande eest rohkem punkte kui kirjas olev võimalike punktide koguarv." sqref="E14" xr:uid="{2AA1817F-74EA-4067-B27B-95D6C917BF62}"/>
    <dataValidation allowBlank="1" showInputMessage="1" showErrorMessage="1" prompt="Selles veerus selle pealkirja all arvutatakse automaatselt hinne (tähena)." sqref="F14" xr:uid="{42BAD4BA-08BA-4B43-A7DB-FA1F6F5951D4}"/>
    <dataValidation allowBlank="1" showInputMessage="1" showErrorMessage="1" prompt="Selles veerus selle päiselahtri all arvutatakse automaatselt keskmine hinne." sqref="G14" xr:uid="{ED77C62C-EEC1-48DD-955F-21CFC938AD3F}"/>
    <dataValidation allowBlank="1" showInputMessage="1" showErrorMessage="1" prompt="Sellel töölehel saate luua punktipõhise klassipäeviku hinnete sisestamiseks. Sisestage kooli nimi lahtrisse B1, õpilaste üksikasjad hinnete tabelisse ning õpetaja ja kursuse üksikasjad lahtritesse B2 kuni B5." sqref="A1" xr:uid="{8B6D4F40-13BD-407C-A193-5DE48B0C9C10}"/>
    <dataValidation allowBlank="1" showInputMessage="1" showErrorMessage="1" prompt="Parempoolsetesse lahtritesse H8 kuni X8 sisestage ülesande või kontrolltöö nimi. Sisestage samade ülesannete või kontrolltööde nimed veerupäistena lahtrist B14 algavasse tabelisse, veergudesse H kuni X." sqref="E8:G8" xr:uid="{9118142A-4C93-41D2-A39E-06263D43C238}"/>
    <dataValidation allowBlank="1" showInputMessage="1" showErrorMessage="1" prompt="Selle rea lahtritesse H9 kuni X9 sisestage kokku saadaolevad punktid. Ülesannete ja kontrolltööde koguarv arvutatakse automaatselt lahtris H11 ja võimalike punktide koguarv lahtris H12." sqref="E9:G9" xr:uid="{0986D139-FBA5-4027-9C32-8335FC47604C}"/>
    <dataValidation allowBlank="1" showInputMessage="1" showErrorMessage="1" prompt="Veerupäiste kohandamiseks kasutage ülesannete või kontrolltööde nimesid, mis on sisestatud lahtritesse H8 kuni X8, ja selles veerus asuvaid üksikasju." sqref="H14:X14" xr:uid="{3D2E48A2-3458-4BA7-BBC7-31022F211EB6}"/>
    <dataValidation allowBlank="1" showInputMessage="1" showErrorMessage="1" prompt="Selles veerus selle päiselahtri all lahtrites B22 kuni B24 asuvad klassi kokkuvõtete pealkirjad." sqref="B21:C21" xr:uid="{6E3404F4-EBB1-4787-8F72-8E34A5E06EDA}"/>
  </dataValidations>
  <pageMargins left="0.70866141732283472" right="0.70866141732283472" top="0.74803149606299213" bottom="0.74803149606299213" header="0.31496062992125984" footer="0.31496062992125984"/>
  <pageSetup paperSize="9" scale="24" fitToHeight="0" orientation="portrait" r:id="rId1"/>
  <ignoredErrors>
    <ignoredError sqref="H11:H12" emptyCellReference="1"/>
  </ignoredErrors>
  <tableParts count="1">
    <tablePart r:id="rId2"/>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3.xml><?xml version="1.0" encoding="utf-8"?>
<?mso-contentType ?>
<FormTemplates xmlns="http://schemas.microsoft.com/sharepoint/v3/contenttype/forms">
  <Display>DocumentLibraryForm</Display>
  <Edit>DocumentLibraryForm</Edit>
  <New>DocumentLibraryForm</New>
</FormTemplates>
</file>

<file path=customXml/itemProps12.xml><?xml version="1.0" encoding="utf-8"?>
<ds:datastoreItem xmlns:ds="http://schemas.openxmlformats.org/officeDocument/2006/customXml" ds:itemID="{7E2F4961-4DE1-4B80-B801-1B75F48DB4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1.xml><?xml version="1.0" encoding="utf-8"?>
<ds:datastoreItem xmlns:ds="http://schemas.openxmlformats.org/officeDocument/2006/customXml" ds:itemID="{F8CFA667-36F2-4F1F-B83D-E65B02A498A7}">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3.xml><?xml version="1.0" encoding="utf-8"?>
<ds:datastoreItem xmlns:ds="http://schemas.openxmlformats.org/officeDocument/2006/customXml" ds:itemID="{E1B34DAE-29B1-454C-9766-25548DAA3C20}">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TM04099107</ap:Template>
  <ap:DocSecurity>0</ap:DocSecurity>
  <ap:ScaleCrop>false</ap:ScaleCrop>
  <ap:HeadingPairs>
    <vt:vector baseType="variant" size="4">
      <vt:variant>
        <vt:lpstr>Töölehed</vt:lpstr>
      </vt:variant>
      <vt:variant>
        <vt:i4>2</vt:i4>
      </vt:variant>
      <vt:variant>
        <vt:lpstr>Nimega vahemikud</vt:lpstr>
      </vt:variant>
      <vt:variant>
        <vt:i4>7</vt:i4>
      </vt:variant>
    </vt:vector>
  </ap:HeadingPairs>
  <ap:TitlesOfParts>
    <vt:vector baseType="lpstr" size="9">
      <vt:lpstr>TÖÖVIHIKU KASUTUSJUHEND</vt:lpstr>
      <vt:lpstr>PÄEVIK</vt:lpstr>
      <vt:lpstr>Hindetabel</vt:lpstr>
      <vt:lpstr>Pealkiri1</vt:lpstr>
      <vt:lpstr>Pealkirjaala1..G24.1</vt:lpstr>
      <vt:lpstr>PunktidKokku</vt:lpstr>
      <vt:lpstr>ReaPealkirjaala1..U6</vt:lpstr>
      <vt:lpstr>ReaPealkirjaala2..X9</vt:lpstr>
      <vt:lpstr>ReaPealkirjaala3..H12</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2022-02-14T06:37:42Z</dcterms:created>
  <dcterms:modified xsi:type="dcterms:W3CDTF">2022-05-17T09:14:08Z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