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MHaluska\Bugfix Temp\KroonsToEuro\FY12\"/>
    </mc:Choice>
  </mc:AlternateContent>
  <bookViews>
    <workbookView xWindow="0" yWindow="0" windowWidth="25200" windowHeight="12570"/>
  </bookViews>
  <sheets>
    <sheet name="Projekt 1 ülesandeloend" sheetId="1" r:id="rId1"/>
    <sheet name="Sätted ja arvutused" sheetId="2" r:id="rId2"/>
  </sheets>
  <definedNames>
    <definedName name="EsiletõstTegevused">'Projekt 1 ülesandeloend'!$G$6</definedName>
    <definedName name="lstÜlesandeEsiletõsted">'Sätted ja arvutused'!$E$5:$E$15</definedName>
    <definedName name="Prindi_Ala_Lähtestamine">OFFSET('Projekt 1 ülesandeloend'!$A:$H,0,0,COUNTA('Projekt 1 ülesandeloend'!$B:$B)+5)</definedName>
    <definedName name="_xlnm.Print_Area" localSheetId="0">Prindi_Ala_Lähtestamine</definedName>
    <definedName name="valEAlgus">'Sätted ja arvutused'!$C$18</definedName>
    <definedName name="valELõpp">'Sätted ja arvutused'!$C$19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<sst xmlns="http://schemas.openxmlformats.org/spreadsheetml/2006/main" count="46" uniqueCount="42">
  <si>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Tegevus</t>
  </si>
  <si>
    <t>Märkused</t>
  </si>
  <si>
    <t>Eelarve</t>
  </si>
  <si>
    <t>Kavandamine</t>
  </si>
  <si>
    <t>Ettevalmistus</t>
  </si>
  <si>
    <t>Paberimajandus</t>
  </si>
  <si>
    <t>Esitamine</t>
  </si>
  <si>
    <t>Järeltegevus</t>
  </si>
  <si>
    <t>Edenemine</t>
  </si>
  <si>
    <t>Esiletõste algus</t>
  </si>
  <si>
    <t>Esiletõste lõpp</t>
  </si>
  <si>
    <t>Ülesanne A</t>
  </si>
  <si>
    <t>Ülesanne B</t>
  </si>
  <si>
    <t>Ülesanne C</t>
  </si>
  <si>
    <t>Ülesanne D</t>
  </si>
  <si>
    <t>Alusta, kui ülesanne B on valmis</t>
  </si>
  <si>
    <t>Tähtaeg:</t>
  </si>
  <si>
    <t>Kati Aus</t>
  </si>
  <si>
    <t>Tähtaeg</t>
  </si>
  <si>
    <t>Esiletõste tegevused</t>
  </si>
  <si>
    <t xml:space="preserve">     Praegune nädal</t>
  </si>
  <si>
    <t xml:space="preserve">     Praegune kuu</t>
  </si>
  <si>
    <t xml:space="preserve">     Praegune kvartal</t>
  </si>
  <si>
    <t xml:space="preserve">     Praegune aasta</t>
  </si>
  <si>
    <t xml:space="preserve">     Eelmine nädal</t>
  </si>
  <si>
    <t xml:space="preserve">     Eelmine kuu</t>
  </si>
  <si>
    <t xml:space="preserve">     Eelmine kvartal</t>
  </si>
  <si>
    <t xml:space="preserve">     Eelmine aasta</t>
  </si>
  <si>
    <t>Tähtaeg:</t>
  </si>
  <si>
    <t>Vahemik:</t>
  </si>
  <si>
    <t>Algus:</t>
  </si>
  <si>
    <t>Lõpp:</t>
  </si>
  <si>
    <t>Esiletõsteta</t>
  </si>
  <si>
    <t xml:space="preserve"> </t>
  </si>
  <si>
    <t>Projekt 1</t>
  </si>
  <si>
    <t>Projekti ülesandeloend</t>
  </si>
  <si>
    <t xml:space="preserve">     Praegune nädal [18. juuni - 24. juuni]</t>
  </si>
  <si>
    <t>Valitud esiletõst:</t>
  </si>
  <si>
    <t>Esiletõste sätted</t>
  </si>
  <si>
    <t>% Valmis</t>
  </si>
  <si>
    <t>Täidab:</t>
  </si>
  <si>
    <t xml:space="preserve">Allolevad tabelid talletavad ripploendi Esiletõste tegevused sätted ja arvutused. 
Kõik muudatused võivad anda tõrke või eemaldada funktsioone.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</si>
</sst>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F800]dddd\,\ mmmm\ dd\,\ yyyy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44" fontId="0" fillId="2" borderId="0" xfId="1" applyNumberFormat="1" applyFont="1" applyFill="1" applyBorder="1" applyAlignment="1">
      <alignment horizontal="center" vertical="center"/>
    </xf>
  </cellXfs>
  <cellStyles count="5">
    <cellStyle name="Normaallaad" xfId="0" builtinId="0" customBuiltin="1"/>
    <cellStyle name="Pealkiri" xfId="3" builtinId="15" customBuiltin="1"/>
    <cellStyle name="Pealkiri 1" xfId="4" builtinId="16" customBuiltin="1"/>
    <cellStyle name="Protsent" xfId="2" builtinId="5"/>
    <cellStyle name="Valuuta" xfId="1" builtinId="4"/>
  </cellStyles>
  <dxfs count="13">
    <dxf>
      <numFmt numFmtId="34" formatCode="_-* #,##0.00\ &quot;€&quot;_-;\-* #,##0.00\ &quot;€&quot;_-;_-* &quot;-&quot;??\ &quot;€&quot;_-;_-@_-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8</xdr:row>
      <xdr:rowOff>66673</xdr:rowOff>
    </xdr:from>
    <xdr:to>
      <xdr:col>9</xdr:col>
      <xdr:colOff>561975</xdr:colOff>
      <xdr:row>13</xdr:row>
      <xdr:rowOff>85725</xdr:rowOff>
    </xdr:to>
    <xdr:sp macro="" textlink="">
      <xdr:nvSpPr>
        <xdr:cNvPr id="5" name="Filtreerimis- või sortimisnäpunäide" descr="Klõpsake tabelipäise real rippnooli projektiteabe filtreerimiseks või sortimiseks. " title="NÄPUNÄIDE"/>
        <xdr:cNvSpPr/>
      </xdr:nvSpPr>
      <xdr:spPr>
        <a:xfrm>
          <a:off x="7734301" y="2076448"/>
          <a:ext cx="1247774" cy="120967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et-EE" sz="1000" b="1" i="0" u="none" strike="noStrike" baseline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NÄPUNÄIDE: </a:t>
          </a:r>
          <a:r>
            <a:rPr lang="et-EE" sz="1000" b="0" i="0" u="none" strike="noStrike" baseline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Klõpsake tabelipäise real rippnooli projektiteabe filtreerimiseks või sortimiseks. </a:t>
          </a:r>
          <a:endParaRPr lang="en-US" sz="1000" b="0" i="0" u="none" strike="noStrike" baseline="0" smtClean="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Ülesandeloend" displayName="tblÜlesandeloend" ref="B9:G18">
  <autoFilter ref="B9:G18"/>
  <tableColumns count="6">
    <tableColumn id="2" name="Tegevus" totalsRowDxfId="6"/>
    <tableColumn id="7" name="Tähtaeg" totalsRowDxfId="5"/>
    <tableColumn id="4" name="Eelarve" dataDxfId="0" totalsRowDxfId="4"/>
    <tableColumn id="1" name="% Valmis" totalsRowDxfId="3"/>
    <tableColumn id="6" name="Edenemine" totalsRowDxfId="2">
      <calculatedColumnFormula>tblÜlesandeloend[[#This Row],[% Valmis]]</calculatedColumnFormula>
    </tableColumn>
    <tableColumn id="5" name="Märkused" totalsRowDxfId="1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kti ülesandeloend" altTextSummary="Talletab projektiteabe (nt Tegevus, Tähtaeg, Eelarve, % valmis, Edenemine ja Märkused)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ColWidth="9.140625"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4" width="13.5703125" style="1" customWidth="1"/>
    <col min="5" max="5" width="13.42578125" style="1" customWidth="1"/>
    <col min="6" max="6" width="14.7109375" style="1" customWidth="1"/>
    <col min="7" max="7" width="38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33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33</v>
      </c>
    </row>
    <row r="3" spans="2:8" ht="35.25" customHeight="1" x14ac:dyDescent="0.45">
      <c r="B3" s="26" t="s">
        <v>35</v>
      </c>
    </row>
    <row r="5" spans="2:8" ht="18.75" customHeight="1" x14ac:dyDescent="0.2">
      <c r="B5" s="6" t="s">
        <v>40</v>
      </c>
      <c r="E5" s="6" t="s">
        <v>16</v>
      </c>
      <c r="G5" s="5" t="s">
        <v>19</v>
      </c>
    </row>
    <row r="6" spans="2:8" s="2" customFormat="1" ht="19.5" customHeight="1" x14ac:dyDescent="0.2">
      <c r="B6" s="29" t="s">
        <v>17</v>
      </c>
      <c r="C6" s="11"/>
      <c r="D6" s="12"/>
      <c r="E6" s="28">
        <f ca="1">TODAY()+95</f>
        <v>41567</v>
      </c>
      <c r="F6" s="11"/>
      <c r="G6" s="27" t="s">
        <v>36</v>
      </c>
    </row>
    <row r="8" spans="2:8" s="2" customFormat="1" ht="24" customHeight="1" x14ac:dyDescent="0.2">
      <c r="B8" s="37" t="s">
        <v>34</v>
      </c>
      <c r="C8" s="37"/>
      <c r="D8" s="1"/>
      <c r="E8" s="1"/>
      <c r="F8" s="1"/>
      <c r="G8" s="1"/>
    </row>
    <row r="9" spans="2:8" ht="18.75" customHeight="1" x14ac:dyDescent="0.2">
      <c r="B9" s="13" t="s">
        <v>0</v>
      </c>
      <c r="C9" s="13" t="s">
        <v>18</v>
      </c>
      <c r="D9" s="14" t="s">
        <v>2</v>
      </c>
      <c r="E9" s="14" t="s">
        <v>39</v>
      </c>
      <c r="F9" s="13" t="s">
        <v>8</v>
      </c>
      <c r="G9" s="13" t="s">
        <v>1</v>
      </c>
      <c r="H9" s="1" t="s">
        <v>33</v>
      </c>
    </row>
    <row r="10" spans="2:8" ht="18.75" customHeight="1" x14ac:dyDescent="0.2">
      <c r="B10" s="13" t="s">
        <v>3</v>
      </c>
      <c r="C10" s="15">
        <f t="shared" ref="C10" ca="1" si="0">TODAY()-90</f>
        <v>41382</v>
      </c>
      <c r="D10" s="39">
        <v>476</v>
      </c>
      <c r="E10" s="16">
        <v>0.25</v>
      </c>
      <c r="F10" s="16">
        <f>tblÜlesandeloend[[#This Row],[% Valmis]]</f>
        <v>0.25</v>
      </c>
      <c r="G10" s="13"/>
    </row>
    <row r="11" spans="2:8" ht="18.75" customHeight="1" x14ac:dyDescent="0.2">
      <c r="B11" s="13" t="s">
        <v>4</v>
      </c>
      <c r="C11" s="15">
        <f ca="1">TODAY()-2</f>
        <v>41470</v>
      </c>
      <c r="D11" s="39">
        <v>301</v>
      </c>
      <c r="E11" s="16">
        <v>0.1</v>
      </c>
      <c r="F11" s="16">
        <f>tblÜlesandeloend[[#This Row],[% Valmis]]</f>
        <v>0.1</v>
      </c>
      <c r="G11" s="13"/>
    </row>
    <row r="12" spans="2:8" ht="18.75" customHeight="1" x14ac:dyDescent="0.2">
      <c r="B12" s="13" t="s">
        <v>11</v>
      </c>
      <c r="C12" s="15">
        <f ca="1">TODAY()-7</f>
        <v>41465</v>
      </c>
      <c r="D12" s="39">
        <v>429</v>
      </c>
      <c r="E12" s="16">
        <v>0</v>
      </c>
      <c r="F12" s="16">
        <f>tblÜlesandeloend[[#This Row],[% Valmis]]</f>
        <v>0</v>
      </c>
      <c r="G12" s="13"/>
    </row>
    <row r="13" spans="2:8" ht="18.75" customHeight="1" x14ac:dyDescent="0.2">
      <c r="B13" s="13" t="s">
        <v>12</v>
      </c>
      <c r="C13" s="15">
        <f ca="1">TODAY()+20</f>
        <v>41492</v>
      </c>
      <c r="D13" s="39">
        <v>332</v>
      </c>
      <c r="E13" s="16">
        <v>0.7</v>
      </c>
      <c r="F13" s="16">
        <f>tblÜlesandeloend[[#This Row],[% Valmis]]</f>
        <v>0.7</v>
      </c>
      <c r="G13" s="13"/>
    </row>
    <row r="14" spans="2:8" ht="18.75" customHeight="1" x14ac:dyDescent="0.2">
      <c r="B14" s="13" t="s">
        <v>13</v>
      </c>
      <c r="C14" s="15">
        <f ca="1">TODAY()+40</f>
        <v>41512</v>
      </c>
      <c r="D14" s="39">
        <v>471</v>
      </c>
      <c r="E14" s="16">
        <v>0.1</v>
      </c>
      <c r="F14" s="16">
        <f>tblÜlesandeloend[[#This Row],[% Valmis]]</f>
        <v>0.1</v>
      </c>
      <c r="G14" s="13"/>
    </row>
    <row r="15" spans="2:8" ht="18.75" customHeight="1" x14ac:dyDescent="0.2">
      <c r="B15" s="13" t="s">
        <v>14</v>
      </c>
      <c r="C15" s="15">
        <f ca="1">TODAY()+45</f>
        <v>41517</v>
      </c>
      <c r="D15" s="39">
        <v>418</v>
      </c>
      <c r="E15" s="16">
        <v>1</v>
      </c>
      <c r="F15" s="16">
        <f>tblÜlesandeloend[[#This Row],[% Valmis]]</f>
        <v>1</v>
      </c>
      <c r="G15" s="13"/>
    </row>
    <row r="16" spans="2:8" ht="18.75" customHeight="1" x14ac:dyDescent="0.2">
      <c r="B16" s="13" t="s">
        <v>5</v>
      </c>
      <c r="C16" s="15">
        <f ca="1">TODAY()+55</f>
        <v>41527</v>
      </c>
      <c r="D16" s="39">
        <v>150</v>
      </c>
      <c r="E16" s="16">
        <v>0</v>
      </c>
      <c r="F16" s="16">
        <f>tblÜlesandeloend[[#This Row],[% Valmis]]</f>
        <v>0</v>
      </c>
      <c r="G16" s="13" t="s">
        <v>15</v>
      </c>
    </row>
    <row r="17" spans="2:7" ht="18.75" customHeight="1" x14ac:dyDescent="0.2">
      <c r="B17" s="13" t="s">
        <v>6</v>
      </c>
      <c r="C17" s="15">
        <f ca="1">TODAY()+70</f>
        <v>41542</v>
      </c>
      <c r="D17" s="39">
        <v>330</v>
      </c>
      <c r="E17" s="16">
        <v>0.25</v>
      </c>
      <c r="F17" s="16">
        <f>tblÜlesandeloend[[#This Row],[% Valmis]]</f>
        <v>0.25</v>
      </c>
      <c r="G17" s="13"/>
    </row>
    <row r="18" spans="2:7" ht="18.75" customHeight="1" x14ac:dyDescent="0.2">
      <c r="B18" s="13" t="s">
        <v>7</v>
      </c>
      <c r="C18" s="15">
        <f ca="1">TODAY()+90</f>
        <v>41562</v>
      </c>
      <c r="D18" s="39">
        <v>353</v>
      </c>
      <c r="E18" s="16">
        <v>0.5</v>
      </c>
      <c r="F18" s="16">
        <f>tblÜlesandeloend[[#This Row],[% Valmis]]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($C10&gt;=valEAlgus)*($C10&lt;=valELõpp)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lstÜlesandeEsiletõsted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ColWidth="9.140625"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37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33</v>
      </c>
    </row>
    <row r="3" spans="2:6" ht="30" customHeight="1" x14ac:dyDescent="0.35">
      <c r="B3" s="8" t="s">
        <v>38</v>
      </c>
      <c r="C3" s="7"/>
      <c r="D3" s="7"/>
      <c r="E3" s="7"/>
    </row>
    <row r="4" spans="2:6" ht="37.5" customHeight="1" x14ac:dyDescent="0.2">
      <c r="B4" s="38" t="s">
        <v>41</v>
      </c>
      <c r="C4" s="38"/>
      <c r="D4" s="38"/>
      <c r="E4" s="38"/>
    </row>
    <row r="5" spans="2:6" s="9" customFormat="1" ht="18.75" customHeight="1" x14ac:dyDescent="0.2">
      <c r="B5" s="17" t="s">
        <v>32</v>
      </c>
      <c r="C5" s="18"/>
      <c r="D5" s="18"/>
      <c r="E5" s="19" t="str">
        <f>B5</f>
        <v>Esiletõsteta</v>
      </c>
    </row>
    <row r="6" spans="2:6" s="9" customFormat="1" ht="18.75" customHeight="1" x14ac:dyDescent="0.2">
      <c r="B6" s="30" t="s">
        <v>29</v>
      </c>
      <c r="C6" s="31" t="s">
        <v>30</v>
      </c>
      <c r="D6" s="32" t="s">
        <v>31</v>
      </c>
      <c r="E6" s="33" t="s">
        <v>28</v>
      </c>
    </row>
    <row r="7" spans="2:6" s="9" customFormat="1" ht="18.75" customHeight="1" x14ac:dyDescent="0.2">
      <c r="B7" s="17" t="s">
        <v>20</v>
      </c>
      <c r="C7" s="18">
        <f ca="1">TODAY()-WEEKDAY(TODAY(),2)+1</f>
        <v>41470</v>
      </c>
      <c r="D7" s="18">
        <f ca="1">C7+6</f>
        <v>41476</v>
      </c>
      <c r="E7" s="19" t="str">
        <f ca="1">B7&amp;" ["&amp;TEXT(C7,"d mmm")&amp;" - "&amp;TEXT(D7,"d mmm")&amp;"]"</f>
        <v xml:space="preserve">     Praegune nädal [15 juuli - 21 juuli]</v>
      </c>
    </row>
    <row r="8" spans="2:6" s="9" customFormat="1" ht="18.75" customHeight="1" x14ac:dyDescent="0.2">
      <c r="B8" s="20" t="s">
        <v>21</v>
      </c>
      <c r="C8" s="22">
        <f ca="1">EOMONTH(TODAY(),-1)+1</f>
        <v>41456</v>
      </c>
      <c r="D8" s="22">
        <f ca="1">EDATE(C8,1)-1</f>
        <v>41486</v>
      </c>
      <c r="E8" s="21" t="str">
        <f ca="1">B8&amp;" ["&amp;TEXT(C8,"d")&amp;" - "&amp;TEXT(D8,"d mmm")&amp;"]"</f>
        <v xml:space="preserve">     Praegune kuu [1 - 31 juuli]</v>
      </c>
    </row>
    <row r="9" spans="2:6" s="9" customFormat="1" ht="18.75" customHeight="1" x14ac:dyDescent="0.2">
      <c r="B9" s="17" t="s">
        <v>22</v>
      </c>
      <c r="C9" s="18">
        <f ca="1">DATE(YEAR(TODAY()),INT(MONTH(TODAY())/3)+1,1)</f>
        <v>41334</v>
      </c>
      <c r="D9" s="18">
        <f ca="1">EDATE(C9,4)-1</f>
        <v>41455</v>
      </c>
      <c r="E9" s="19" t="str">
        <f ca="1">B9&amp;" ["&amp;TEXT(C9,"d mmm")&amp;" - "&amp;TEXT(D9,"d mmm")&amp;"]"</f>
        <v xml:space="preserve">     Praegune kvartal [1 märts - 30 juuni]</v>
      </c>
    </row>
    <row r="10" spans="2:6" s="9" customFormat="1" ht="18.75" customHeight="1" x14ac:dyDescent="0.2">
      <c r="B10" s="20" t="s">
        <v>23</v>
      </c>
      <c r="C10" s="22">
        <f ca="1">DATE(YEAR(TODAY()),1,1)</f>
        <v>41275</v>
      </c>
      <c r="D10" s="22">
        <f ca="1">EDATE(C10,12)-1</f>
        <v>41639</v>
      </c>
      <c r="E10" s="21" t="str">
        <f ca="1">B10&amp;" ["&amp;TEXT(C10,"yyyy")&amp;"]"</f>
        <v xml:space="preserve">     Praegune aasta [2013]</v>
      </c>
    </row>
    <row r="11" spans="2:6" s="9" customFormat="1" ht="18.75" customHeight="1" x14ac:dyDescent="0.2">
      <c r="B11" s="34" t="s">
        <v>29</v>
      </c>
      <c r="C11" s="18"/>
      <c r="D11" s="18"/>
      <c r="E11" s="35" t="str">
        <f>B11</f>
        <v>Vahemik:</v>
      </c>
    </row>
    <row r="12" spans="2:6" s="9" customFormat="1" ht="18.75" customHeight="1" x14ac:dyDescent="0.2">
      <c r="B12" s="20" t="s">
        <v>24</v>
      </c>
      <c r="C12" s="22">
        <f ca="1">C7-7</f>
        <v>41463</v>
      </c>
      <c r="D12" s="22">
        <f ca="1">C12+6</f>
        <v>41469</v>
      </c>
      <c r="E12" s="21" t="str">
        <f ca="1">B12&amp;" ["&amp;TEXT(C12,"d mmm")&amp;" - "&amp;TEXT(D12,"d mmm")&amp;"]"</f>
        <v xml:space="preserve">     Eelmine nädal [8 juuli - 14 juuli]</v>
      </c>
    </row>
    <row r="13" spans="2:6" s="9" customFormat="1" ht="18.75" customHeight="1" x14ac:dyDescent="0.2">
      <c r="B13" s="17" t="s">
        <v>25</v>
      </c>
      <c r="C13" s="18">
        <f ca="1">EDATE(C8,-1)</f>
        <v>41426</v>
      </c>
      <c r="D13" s="18">
        <f ca="1">EDATE(C13,1)-1</f>
        <v>41455</v>
      </c>
      <c r="E13" s="19" t="str">
        <f ca="1">B13&amp;"["&amp;TEXT(C13,"d")&amp;" - "&amp;TEXT(D13,"d mmm")&amp;"]"</f>
        <v xml:space="preserve">     Eelmine kuu[1 - 30 juuni]</v>
      </c>
    </row>
    <row r="14" spans="2:6" s="9" customFormat="1" ht="18.75" customHeight="1" x14ac:dyDescent="0.2">
      <c r="B14" s="20" t="s">
        <v>26</v>
      </c>
      <c r="C14" s="22">
        <f ca="1">EDATE(C9,-3)</f>
        <v>41244</v>
      </c>
      <c r="D14" s="22">
        <f ca="1">EDATE(C14,3)-1</f>
        <v>41333</v>
      </c>
      <c r="E14" s="21" t="str">
        <f ca="1">B14&amp;" ["&amp;TEXT(C14,"d mmm")&amp;" - "&amp;TEXT(D14,"d mmm")&amp;"]"</f>
        <v xml:space="preserve">     Eelmine kvartal [1 dets - 28 veebr]</v>
      </c>
    </row>
    <row r="15" spans="2:6" s="9" customFormat="1" ht="18.75" customHeight="1" x14ac:dyDescent="0.2">
      <c r="B15" s="17" t="s">
        <v>27</v>
      </c>
      <c r="C15" s="18">
        <f ca="1">EDATE(C10,-12)</f>
        <v>40909</v>
      </c>
      <c r="D15" s="18">
        <f ca="1">EDATE(C15,12)-1</f>
        <v>41274</v>
      </c>
      <c r="E15" s="19" t="str">
        <f>B15</f>
        <v xml:space="preserve">     Eelmine aasta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37</v>
      </c>
      <c r="C17" s="24" t="str">
        <f ca="1">IFERROR(MATCH(EsiletõstTegevused,lstÜlesandeEsiletõsted,0),"")</f>
        <v/>
      </c>
      <c r="D17" s="24" t="str">
        <f>EsiletõstTegevused</f>
        <v xml:space="preserve">     Praegune nädal [18. juuni - 24. juuni]</v>
      </c>
      <c r="E17" s="24" t="b">
        <f ca="1">ISNUMBER(INDEX($C$6:$C$15,C17))</f>
        <v>0</v>
      </c>
    </row>
    <row r="18" spans="2:5" ht="18.75" customHeight="1" x14ac:dyDescent="0.2">
      <c r="B18" s="20" t="s">
        <v>9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10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845884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2012-06-28T22:28:16+00:00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212387</Value>
    </PublishStatusLookup>
    <APAuthor xmlns="e6915d0e-cf05-431d-933b-d1cc56028ad4">
      <UserInfo>
        <DisplayName/>
        <AccountId>2566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 xsi:nil="true"/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false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Spreadsheet Template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TP102929978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A8C54E56-2B61-4F19-9905-E951D9E44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4</vt:i4>
      </vt:variant>
    </vt:vector>
  </HeadingPairs>
  <TitlesOfParts>
    <vt:vector size="6" baseType="lpstr">
      <vt:lpstr>Projekt 1 ülesandeloend</vt:lpstr>
      <vt:lpstr>Sätted ja arvutused</vt:lpstr>
      <vt:lpstr>EsiletõstTegevused</vt:lpstr>
      <vt:lpstr>lstÜlesandeEsiletõsted</vt:lpstr>
      <vt:lpstr>valEAlgus</vt:lpstr>
      <vt:lpstr>valELõpp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Jan Dolecek</cp:lastModifiedBy>
  <dcterms:created xsi:type="dcterms:W3CDTF">2012-06-20T19:13:14Z</dcterms:created>
  <dcterms:modified xsi:type="dcterms:W3CDTF">2013-07-17T10:49:14Z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