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594503E9-3A15-4508-B904-8E0BA7BFB598}" xr6:coauthVersionLast="36" xr6:coauthVersionMax="43" xr10:uidLastSave="{00000000-0000-0000-0000-000000000000}"/>
  <bookViews>
    <workbookView xWindow="810" yWindow="-120" windowWidth="29970" windowHeight="14415" xr2:uid="{00000000-000D-0000-FFFF-FFFF00000000}"/>
  </bookViews>
  <sheets>
    <sheet name="Kodulaenu võrdlus" sheetId="1" r:id="rId1"/>
  </sheets>
  <definedNames>
    <definedName name="Laenusumma">'Kodulaenu võrdlus'!$D$3</definedName>
    <definedName name="_xlnm.Print_Titles" localSheetId="0">'Kodulaenu võrdlus'!$5:$5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M6" i="1" l="1"/>
  <c r="M7" i="1"/>
  <c r="M8" i="1"/>
  <c r="M9" i="1"/>
  <c r="L6" i="1" l="1"/>
  <c r="L7" i="1"/>
  <c r="L8" i="1"/>
  <c r="L9" i="1"/>
</calcChain>
</file>

<file path=xl/sharedStrings.xml><?xml version="1.0" encoding="utf-8"?>
<sst xmlns="http://schemas.openxmlformats.org/spreadsheetml/2006/main" count="30" uniqueCount="28">
  <si>
    <r>
      <t xml:space="preserve">KODULAENU </t>
    </r>
    <r>
      <rPr>
        <b/>
        <i/>
        <sz val="34"/>
        <color theme="8"/>
        <rFont val="Trebuchet MS"/>
        <family val="2"/>
        <scheme val="major"/>
      </rPr>
      <t>VÕRDLUS</t>
    </r>
  </si>
  <si>
    <t>KUUPÄEV</t>
  </si>
  <si>
    <t>SUMMA</t>
  </si>
  <si>
    <t>Selles lahtris on intressimäära võrdlust kujutav tulpdiagramm.</t>
  </si>
  <si>
    <t>Nr</t>
  </si>
  <si>
    <t>PANK</t>
  </si>
  <si>
    <t>Nimi 1</t>
  </si>
  <si>
    <t>Nimi 2</t>
  </si>
  <si>
    <t>Nimi 3</t>
  </si>
  <si>
    <t>Nimi 4</t>
  </si>
  <si>
    <t>Kuupäev</t>
  </si>
  <si>
    <t>LIIK</t>
  </si>
  <si>
    <t>Reguleeritav</t>
  </si>
  <si>
    <t>Fikseeritud</t>
  </si>
  <si>
    <t>PERIOOD</t>
  </si>
  <si>
    <t>Selles lahtris on koheseid kulusid kujutav tulpdiagramm.</t>
  </si>
  <si>
    <t>AMORTISATSIOONIAASTAD</t>
  </si>
  <si>
    <t>MÄÄR</t>
  </si>
  <si>
    <t>APM</t>
  </si>
  <si>
    <t>PUNKTID</t>
  </si>
  <si>
    <t>Selles lahtris on kuumakseid kujutav kobarlintdiagramm.</t>
  </si>
  <si>
    <t>€ PUNKTID</t>
  </si>
  <si>
    <t>€ SULGEMISEL</t>
  </si>
  <si>
    <t>KOHENE</t>
  </si>
  <si>
    <t>MAKSE</t>
  </si>
  <si>
    <t>1. AASTA LAGI</t>
  </si>
  <si>
    <t>AASTA LAGI</t>
  </si>
  <si>
    <t>ELUEA LAGI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</si>
</sst>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#,##0.00\ &quot;€&quot;;[Red]\-#,##0.00\ &quot;€&quot;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.000%"/>
    <numFmt numFmtId="169" formatCode="#,##0\ &quot;€&quot;"/>
  </numFmts>
  <fonts count="23" x14ac:knownFonts="1">
    <font>
      <sz val="11"/>
      <color theme="1" tint="0.34998626667073579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34"/>
      <color theme="0"/>
      <name val="Trebuchet MS"/>
      <family val="2"/>
      <scheme val="major"/>
    </font>
    <font>
      <b/>
      <i/>
      <sz val="34"/>
      <color theme="8"/>
      <name val="Trebuchet MS"/>
      <family val="2"/>
      <scheme val="major"/>
    </font>
    <font>
      <sz val="18"/>
      <color theme="1" tint="0.34998626667073579"/>
      <name val="Trebuchet MS"/>
      <family val="2"/>
      <scheme val="minor"/>
    </font>
    <font>
      <b/>
      <sz val="18"/>
      <color theme="1"/>
      <name val="Trebuchet MS"/>
      <family val="2"/>
      <scheme val="min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theme="1" tint="0.499984740745262"/>
      <name val="Trebuchet MS"/>
      <family val="2"/>
      <scheme val="minor"/>
    </font>
    <font>
      <sz val="11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/>
        <bgColor theme="1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n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0" fontId="5" fillId="2" borderId="1" applyNumberFormat="0" applyFill="0" applyBorder="0" applyProtection="0">
      <alignment horizontal="right" vertical="center"/>
    </xf>
    <xf numFmtId="0" fontId="10" fillId="3" borderId="0" applyNumberFormat="0" applyBorder="0" applyAlignment="0" applyProtection="0">
      <alignment vertical="center"/>
    </xf>
    <xf numFmtId="0" fontId="6" fillId="2" borderId="0" applyNumberFormat="0" applyFill="0" applyBorder="0" applyProtection="0">
      <alignment horizontal="left" vertical="center"/>
    </xf>
    <xf numFmtId="167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9" fontId="2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2" fillId="4" borderId="2" applyNumberFormat="0" applyAlignment="0" applyProtection="0"/>
    <xf numFmtId="0" fontId="9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7" applyNumberFormat="0" applyAlignment="0" applyProtection="0"/>
    <xf numFmtId="0" fontId="16" fillId="8" borderId="1" applyNumberFormat="0" applyAlignment="0" applyProtection="0"/>
    <xf numFmtId="0" fontId="17" fillId="0" borderId="8" applyNumberFormat="0" applyFill="0" applyAlignment="0" applyProtection="0"/>
    <xf numFmtId="0" fontId="18" fillId="9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0">
    <xf numFmtId="0" fontId="0" fillId="0" borderId="0" xfId="0">
      <alignment vertical="center" wrapText="1"/>
    </xf>
    <xf numFmtId="2" fontId="0" fillId="0" borderId="0" xfId="0" applyNumberFormat="1" applyAlignment="1">
      <alignment horizontal="center" vertical="center"/>
    </xf>
    <xf numFmtId="0" fontId="0" fillId="3" borderId="0" xfId="4" applyFont="1">
      <alignment vertical="center"/>
    </xf>
    <xf numFmtId="169" fontId="5" fillId="0" borderId="0" xfId="2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4" fontId="5" fillId="0" borderId="5" xfId="3" applyNumberFormat="1" applyFill="1" applyBorder="1">
      <alignment horizontal="right" vertical="center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3" fillId="3" borderId="0" xfId="1" applyFill="1" applyAlignment="1">
      <alignment vertical="center"/>
    </xf>
    <xf numFmtId="0" fontId="11" fillId="3" borderId="0" xfId="4" applyFont="1" applyAlignment="1">
      <alignment horizontal="center" vertical="center"/>
    </xf>
    <xf numFmtId="0" fontId="6" fillId="0" borderId="5" xfId="5" applyFill="1" applyBorder="1">
      <alignment horizontal="left" vertical="center"/>
    </xf>
    <xf numFmtId="0" fontId="6" fillId="0" borderId="6" xfId="5" applyFill="1" applyBorder="1">
      <alignment horizontal="left" vertical="center"/>
    </xf>
  </cellXfs>
  <cellStyles count="49">
    <cellStyle name="20% - 着色 1" xfId="26" builtinId="30" customBuiltin="1"/>
    <cellStyle name="20% - 着色 2" xfId="30" builtinId="34" customBuiltin="1"/>
    <cellStyle name="20% - 着色 3" xfId="34" builtinId="38" customBuiltin="1"/>
    <cellStyle name="20% - 着色 4" xfId="38" builtinId="42" customBuiltin="1"/>
    <cellStyle name="20% - 着色 5" xfId="42" builtinId="46" customBuiltin="1"/>
    <cellStyle name="20% - 着色 6" xfId="46" builtinId="50" customBuiltin="1"/>
    <cellStyle name="40% - 着色 1" xfId="27" builtinId="31" customBuiltin="1"/>
    <cellStyle name="40% - 着色 2" xfId="31" builtinId="35" customBuiltin="1"/>
    <cellStyle name="40% - 着色 3" xfId="35" builtinId="39" customBuiltin="1"/>
    <cellStyle name="40% - 着色 4" xfId="39" builtinId="43" customBuiltin="1"/>
    <cellStyle name="40% - 着色 5" xfId="43" builtinId="47" customBuiltin="1"/>
    <cellStyle name="40% - 着色 6" xfId="47" builtinId="51" customBuiltin="1"/>
    <cellStyle name="60% - 着色 1" xfId="28" builtinId="32" customBuiltin="1"/>
    <cellStyle name="60% - 着色 2" xfId="32" builtinId="36" customBuiltin="1"/>
    <cellStyle name="60% - 着色 3" xfId="36" builtinId="40" customBuiltin="1"/>
    <cellStyle name="60% - 着色 4" xfId="40" builtinId="44" customBuiltin="1"/>
    <cellStyle name="60% - 着色 5" xfId="44" builtinId="48" customBuiltin="1"/>
    <cellStyle name="60% - 着色 6" xfId="48" builtinId="52" customBuiltin="1"/>
    <cellStyle name="Kontrastne taust" xfId="4" xr:uid="{00000000-0005-0000-0000-000002000000}"/>
    <cellStyle name="Sisendi sildid" xfId="5" xr:uid="{00000000-0005-0000-0000-000009000000}"/>
    <cellStyle name="千位分隔" xfId="6" builtinId="3" customBuiltin="1"/>
    <cellStyle name="千位分隔[0]" xfId="7" builtinId="6" customBuiltin="1"/>
    <cellStyle name="好" xfId="15" builtinId="26" customBuiltin="1"/>
    <cellStyle name="差" xfId="16" builtinId="27" customBuiltin="1"/>
    <cellStyle name="常规" xfId="0" builtinId="0" customBuiltin="1"/>
    <cellStyle name="标题" xfId="1" builtinId="15" customBuiltin="1"/>
    <cellStyle name="标题 1" xfId="10" builtinId="16" customBuiltin="1"/>
    <cellStyle name="标题 2" xfId="11" builtinId="17" customBuiltin="1"/>
    <cellStyle name="标题 3" xfId="12" builtinId="18" customBuiltin="1"/>
    <cellStyle name="标题 4" xfId="14" builtinId="19" customBuiltin="1"/>
    <cellStyle name="检查单元格" xfId="21" builtinId="23" customBuiltin="1"/>
    <cellStyle name="汇总" xfId="24" builtinId="25" customBuiltin="1"/>
    <cellStyle name="注释" xfId="13" builtinId="10" customBuiltin="1"/>
    <cellStyle name="百分比" xfId="9" builtinId="5" customBuiltin="1"/>
    <cellStyle name="着色 1" xfId="25" builtinId="29" customBuiltin="1"/>
    <cellStyle name="着色 2" xfId="29" builtinId="33" customBuiltin="1"/>
    <cellStyle name="着色 3" xfId="33" builtinId="37" customBuiltin="1"/>
    <cellStyle name="着色 4" xfId="37" builtinId="41" customBuiltin="1"/>
    <cellStyle name="着色 5" xfId="41" builtinId="45" customBuiltin="1"/>
    <cellStyle name="着色 6" xfId="45" builtinId="49" customBuiltin="1"/>
    <cellStyle name="解释性文本" xfId="23" builtinId="53" customBuiltin="1"/>
    <cellStyle name="警告文本" xfId="22" builtinId="11" customBuiltin="1"/>
    <cellStyle name="计算" xfId="19" builtinId="22" customBuiltin="1"/>
    <cellStyle name="货币" xfId="8" builtinId="4" customBuiltin="1"/>
    <cellStyle name="货币[0]" xfId="2" builtinId="7" customBuiltin="1"/>
    <cellStyle name="输入" xfId="3" builtinId="20" customBuiltin="1"/>
    <cellStyle name="输出" xfId="18" builtinId="21" customBuiltin="1"/>
    <cellStyle name="适中" xfId="17" builtinId="28" customBuiltin="1"/>
    <cellStyle name="链接单元格" xfId="20" builtinId="24" customBuiltin="1"/>
  </cellStyles>
  <dxfs count="34"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€&quot;;[Red]\-#,##0.00\ &quot;€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€&quot;;[Red]\-#,##0.00\ &quot;€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€&quot;;[Red]\-#,##0.00\ &quot;€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€&quot;;[Red]\-#,##0.00\ &quot;€&quot;"/>
      <alignment horizontal="righ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8" formatCode="0.0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8" formatCode="0.0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bottom" textRotation="0" indent="0" justifyLastLine="0" shrinkToFit="0" readingOrder="0"/>
    </dxf>
    <dxf>
      <font>
        <b/>
        <i val="0"/>
        <color theme="1"/>
      </font>
      <border>
        <bottom style="thin">
          <color theme="8" tint="-0.499984740745262"/>
        </bottom>
      </border>
    </dxf>
    <dxf>
      <font>
        <color theme="1" tint="0.34998626667073579"/>
      </font>
      <border diagonalUp="0" diagonalDown="0">
        <left/>
        <right/>
        <top/>
        <bottom/>
        <vertical style="thin">
          <color theme="8" tint="-0.499984740745262"/>
        </vertical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Kodulaenu võrdlus" defaultPivotStyle="PivotStyleLight6">
    <tableStyle name="Custom Slicer Style" pivot="0" table="0" count="10" xr9:uid="{00000000-0011-0000-FFFF-FFFF00000000}">
      <tableStyleElement type="wholeTable" dxfId="33"/>
      <tableStyleElement type="headerRow" dxfId="32"/>
    </tableStyle>
    <tableStyle name="Kodulaenu võrdlus" pivot="0" count="2" xr9:uid="{00000000-0011-0000-FFFF-FFFF01000000}">
      <tableStyleElement type="wholeTable" dxfId="31"/>
      <tableStyleElement type="headerRow" dxfId="30"/>
    </tableStyle>
  </tableStyles>
  <colors>
    <mruColors>
      <color rgb="FFF0D642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Custom Slicer Style">
        <x14:slicerStyle name="Custom Slicer Style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"/>
                <a:ea typeface=""/>
                <a:cs typeface=""/>
              </a:defRPr>
            </a:pPr>
            <a:r>
              <a:rPr lang="en-US"/>
              <a:t>INTRESSIMÄÄRA  </a:t>
            </a:r>
            <a:r>
              <a:rPr lang="en-US" b="0" i="1">
                <a:solidFill>
                  <a:srgbClr val="F0D642"/>
                </a:solidFill>
              </a:rPr>
              <a:t>VÕRDLUS</a:t>
            </a:r>
          </a:p>
        </c:rich>
      </c:tx>
      <c:layout>
        <c:manualLayout>
          <c:xMode val="edge"/>
          <c:yMode val="edge"/>
          <c:x val="9.8210612186990134E-2"/>
          <c:y val="3.4940600978336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'Kodulaenu võrdlus'!$G$5</c:f>
              <c:strCache>
                <c:ptCount val="1"/>
                <c:pt idx="0">
                  <c:v>MÄÄR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E2D-4B0D-B78C-E8A0826228A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E2D-4B0D-B78C-E8A0826228A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E2D-4B0D-B78C-E8A0826228A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E2D-4B0D-B78C-E8A0826228A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06241E0-A811-4837-852C-379095D2A03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E2D-4B0D-B78C-E8A0826228A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981C4E0-5A58-418C-ABC5-EF94B5A097E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E2D-4B0D-B78C-E8A0826228A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C83D33D-1E38-4ADD-B957-12A5904619C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E2D-4B0D-B78C-E8A0826228A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8A74EF9-D02E-4A93-8F86-FA0C6F311E2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E2D-4B0D-B78C-E8A0826228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'Kodulaenu võrdlus'!$G$6:$G$9</c:f>
              <c:numCache>
                <c:formatCode>0.000%</c:formatCode>
                <c:ptCount val="4"/>
                <c:pt idx="0">
                  <c:v>2.5000000000000001E-2</c:v>
                </c:pt>
                <c:pt idx="1">
                  <c:v>2.6249999999999999E-2</c:v>
                </c:pt>
                <c:pt idx="2">
                  <c:v>3.5000000000000003E-2</c:v>
                </c:pt>
                <c:pt idx="3">
                  <c:v>2.8750000000000001E-2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'Kodulaenu võrdlus'!$B$6:$B$10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EE2D-4B0D-B78C-E8A0826228A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9"/>
        <c:overlap val="-35"/>
        <c:axId val="606082264"/>
        <c:axId val="765263968"/>
      </c:barChart>
      <c:catAx>
        <c:axId val="606082264"/>
        <c:scaling>
          <c:orientation val="minMax"/>
        </c:scaling>
        <c:delete val="1"/>
        <c:axPos val="b"/>
        <c:majorTickMark val="none"/>
        <c:minorTickMark val="none"/>
        <c:tickLblPos val="nextTo"/>
        <c:crossAx val="765263968"/>
        <c:crosses val="autoZero"/>
        <c:auto val="1"/>
        <c:lblAlgn val="ctr"/>
        <c:lblOffset val="100"/>
        <c:noMultiLvlLbl val="0"/>
      </c:catAx>
      <c:valAx>
        <c:axId val="76526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082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"/>
                <a:ea typeface=""/>
                <a:cs typeface=""/>
              </a:defRPr>
            </a:pPr>
            <a:r>
              <a:rPr lang="en-US"/>
              <a:t>KOHESED </a:t>
            </a:r>
            <a:r>
              <a:rPr lang="en-US" b="0" i="1">
                <a:solidFill>
                  <a:srgbClr val="F0D642"/>
                </a:solidFill>
              </a:rPr>
              <a:t>KULUD</a:t>
            </a:r>
          </a:p>
        </c:rich>
      </c:tx>
      <c:layout>
        <c:manualLayout>
          <c:xMode val="edge"/>
          <c:yMode val="edge"/>
          <c:x val="0.15801470153851346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'Kodulaenu võrdlus'!$L$5</c:f>
              <c:strCache>
                <c:ptCount val="1"/>
                <c:pt idx="0">
                  <c:v>KOHENE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0B-4106-A2F8-FB9D1332090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0B-4106-A2F8-FB9D1332090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0B-4106-A2F8-FB9D1332090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50B-4106-A2F8-FB9D1332090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8BBECA09-3AAF-4BA1-99E9-44B97A10458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50B-4106-A2F8-FB9D1332090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FBA24B2-DC3A-4C90-AE61-0056F1A702A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50B-4106-A2F8-FB9D1332090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6164E92-8E4D-4BEC-BF7C-70CBD99456D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50B-4106-A2F8-FB9D1332090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AACE365-8410-4891-ABB3-3A2A42C32EB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50B-4106-A2F8-FB9D133209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3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'Kodulaenu võrdlus'!$L$6:$L$9</c:f>
              <c:numCache>
                <c:formatCode>#,##0.00\ "€";[Red]\-#,##0.00\ "€"</c:formatCode>
                <c:ptCount val="4"/>
                <c:pt idx="0">
                  <c:v>8000</c:v>
                </c:pt>
                <c:pt idx="1">
                  <c:v>7750</c:v>
                </c:pt>
                <c:pt idx="2">
                  <c:v>6625.0000000000009</c:v>
                </c:pt>
                <c:pt idx="3">
                  <c:v>6450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'Kodulaenu võrdlus'!$B$6:$B$10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850B-4106-A2F8-FB9D13320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-35"/>
        <c:axId val="765264752"/>
        <c:axId val="765265144"/>
      </c:barChart>
      <c:catAx>
        <c:axId val="765264752"/>
        <c:scaling>
          <c:orientation val="minMax"/>
        </c:scaling>
        <c:delete val="1"/>
        <c:axPos val="b"/>
        <c:majorTickMark val="none"/>
        <c:minorTickMark val="none"/>
        <c:tickLblPos val="nextTo"/>
        <c:crossAx val="765265144"/>
        <c:crosses val="autoZero"/>
        <c:auto val="1"/>
        <c:lblAlgn val="ctr"/>
        <c:lblOffset val="100"/>
        <c:noMultiLvlLbl val="0"/>
      </c:catAx>
      <c:valAx>
        <c:axId val="765265144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26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"/>
                <a:ea typeface=""/>
                <a:cs typeface=""/>
              </a:defRPr>
            </a:pPr>
            <a:r>
              <a:rPr lang="en-US"/>
              <a:t>IGAKUISED </a:t>
            </a:r>
            <a:r>
              <a:rPr lang="en-US" b="0" i="1">
                <a:solidFill>
                  <a:srgbClr val="F0D642"/>
                </a:solidFill>
              </a:rPr>
              <a:t>MAKSED</a:t>
            </a:r>
          </a:p>
        </c:rich>
      </c:tx>
      <c:layout>
        <c:manualLayout>
          <c:xMode val="edge"/>
          <c:yMode val="edge"/>
          <c:x val="3.0942439125802343E-2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1"/>
        <c:ser>
          <c:idx val="1"/>
          <c:order val="0"/>
          <c:tx>
            <c:strRef>
              <c:f>'Kodulaenu võrdlus'!$M$5</c:f>
              <c:strCache>
                <c:ptCount val="1"/>
                <c:pt idx="0">
                  <c:v>MAKSE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AB-4077-8B43-D0D5BC796F2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AB-4077-8B43-D0D5BC796F2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BAB-4077-8B43-D0D5BC796F2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BAB-4077-8B43-D0D5BC796F2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76B3A871-D045-4FF2-BE41-8687108E02C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BAB-4077-8B43-D0D5BC796F2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6436B62-8968-4609-B7F6-9DCE9710DE7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BAB-4077-8B43-D0D5BC796F2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5C1237F-D9BB-43CE-9BBE-5AE462A2AA7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BAB-4077-8B43-D0D5BC796F2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002314D-4531-4801-86C9-0087EDA696D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BAB-4077-8B43-D0D5BC796F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'Kodulaenu võrdlus'!$M$6:$M$9</c:f>
              <c:numCache>
                <c:formatCode>General</c:formatCode>
                <c:ptCount val="4"/>
                <c:pt idx="0">
                  <c:v>1382.9212779864072</c:v>
                </c:pt>
                <c:pt idx="1">
                  <c:v>1405.7750296425222</c:v>
                </c:pt>
                <c:pt idx="2">
                  <c:v>1571.6548335506743</c:v>
                </c:pt>
                <c:pt idx="3">
                  <c:v>2396.0455675280091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'Kodulaenu võrdlus'!$B$6:$B$10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7BAB-4077-8B43-D0D5BC796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721642024"/>
        <c:axId val="721642416"/>
      </c:barChart>
      <c:catAx>
        <c:axId val="721642024"/>
        <c:scaling>
          <c:orientation val="minMax"/>
        </c:scaling>
        <c:delete val="1"/>
        <c:axPos val="l"/>
        <c:majorTickMark val="none"/>
        <c:minorTickMark val="none"/>
        <c:tickLblPos val="nextTo"/>
        <c:crossAx val="721642416"/>
        <c:crosses val="autoZero"/>
        <c:auto val="1"/>
        <c:lblAlgn val="ctr"/>
        <c:lblOffset val="100"/>
        <c:noMultiLvlLbl val="0"/>
      </c:catAx>
      <c:valAx>
        <c:axId val="72164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642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400051</xdr:colOff>
      <xdr:row>3</xdr:row>
      <xdr:rowOff>114300</xdr:rowOff>
    </xdr:from>
    <xdr:to>
      <xdr:col>4</xdr:col>
      <xdr:colOff>276226</xdr:colOff>
      <xdr:row>3</xdr:row>
      <xdr:rowOff>1931670</xdr:rowOff>
    </xdr:to>
    <xdr:graphicFrame macro="">
      <xdr:nvGraphicFramePr>
        <xdr:cNvPr id="2" name="Diagramm 1" descr="Intressimäära võrdlust kujutav tulpdiagram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57150</xdr:colOff>
      <xdr:row>3</xdr:row>
      <xdr:rowOff>117475</xdr:rowOff>
    </xdr:from>
    <xdr:to>
      <xdr:col>7</xdr:col>
      <xdr:colOff>581025</xdr:colOff>
      <xdr:row>3</xdr:row>
      <xdr:rowOff>1934845</xdr:rowOff>
    </xdr:to>
    <xdr:graphicFrame macro="">
      <xdr:nvGraphicFramePr>
        <xdr:cNvPr id="3" name="Diagramm 2" descr="Koheseid kulusid kujutav tulpdiagram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180974</xdr:colOff>
      <xdr:row>3</xdr:row>
      <xdr:rowOff>117475</xdr:rowOff>
    </xdr:from>
    <xdr:to>
      <xdr:col>14</xdr:col>
      <xdr:colOff>152999</xdr:colOff>
      <xdr:row>3</xdr:row>
      <xdr:rowOff>1934845</xdr:rowOff>
    </xdr:to>
    <xdr:graphicFrame macro="">
      <xdr:nvGraphicFramePr>
        <xdr:cNvPr id="4" name="Diagramm 3" descr="Kuumakseid kujutav kobarlintdiagramm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aenud" displayName="Laenud" ref="B5:P9" headerRowDxfId="29">
  <autoFilter ref="B5:P9" xr:uid="{00000000-0009-0000-0100-000001000000}"/>
  <tableColumns count="15">
    <tableColumn id="1" xr3:uid="{00000000-0010-0000-0000-000001000000}" name="Nr" totalsRowLabel="Kokku" dataDxfId="28" totalsRowDxfId="27"/>
    <tableColumn id="2" xr3:uid="{00000000-0010-0000-0000-000002000000}" name="PANK" dataDxfId="26"/>
    <tableColumn id="3" xr3:uid="{00000000-0010-0000-0000-000003000000}" name="LIIK" dataDxfId="25" totalsRowDxfId="24"/>
    <tableColumn id="16" xr3:uid="{00000000-0010-0000-0000-000010000000}" name="PERIOOD" dataDxfId="23" totalsRowDxfId="22"/>
    <tableColumn id="4" xr3:uid="{00000000-0010-0000-0000-000004000000}" name="AMORTISATSIOONIAASTAD" dataDxfId="21" totalsRowDxfId="20"/>
    <tableColumn id="5" xr3:uid="{00000000-0010-0000-0000-000005000000}" name="MÄÄR" dataDxfId="19" totalsRowDxfId="18"/>
    <tableColumn id="11" xr3:uid="{00000000-0010-0000-0000-00000B000000}" name="APM" dataDxfId="17" totalsRowDxfId="16"/>
    <tableColumn id="6" xr3:uid="{00000000-0010-0000-0000-000006000000}" name="PUNKTID" dataDxfId="15" totalsRowDxfId="14"/>
    <tableColumn id="7" xr3:uid="{00000000-0010-0000-0000-000007000000}" name="€ PUNKTID" dataDxfId="13" totalsRowDxfId="12">
      <calculatedColumnFormula>IFERROR(Laenud[[#This Row],[PUNKTID]]/100*Laenusumma,0)</calculatedColumnFormula>
    </tableColumn>
    <tableColumn id="8" xr3:uid="{00000000-0010-0000-0000-000008000000}" name="€ SULGEMISEL" dataDxfId="11" totalsRowDxfId="10"/>
    <tableColumn id="12" xr3:uid="{00000000-0010-0000-0000-00000C000000}" name="KOHENE" dataDxfId="9" totalsRowDxfId="8">
      <calculatedColumnFormula>SUM(Laenud[[#This Row],[€ PUNKTID]:[€ SULGEMISEL]])</calculatedColumnFormula>
    </tableColumn>
    <tableColumn id="9" xr3:uid="{00000000-0010-0000-0000-000009000000}" name="MAKSE" dataDxfId="7" totalsRowDxfId="6">
      <calculatedColumnFormula>IFERROR(PMT(Laenud[[#This Row],[MÄÄR]]/12,Laenud[[#This Row],[AMORTISATSIOONIAASTAD]]*12,-Laenusumma,1),"")</calculatedColumnFormula>
    </tableColumn>
    <tableColumn id="10" xr3:uid="{00000000-0010-0000-0000-00000A000000}" name="1. AASTA LAGI" dataDxfId="5" totalsRowDxfId="4"/>
    <tableColumn id="13" xr3:uid="{00000000-0010-0000-0000-00000D000000}" name="AASTA LAGI" dataDxfId="3" totalsRowDxfId="2"/>
    <tableColumn id="14" xr3:uid="{00000000-0010-0000-0000-00000E000000}" name="ELUEA LAGI" totalsRowFunction="sum" dataDxfId="1" totalsRowDxfId="0"/>
  </tableColumns>
  <tableStyleInfo name="Kodulaenu võrdlus" showFirstColumn="0" showLastColumn="0" showRowStripes="1" showColumnStripes="0"/>
  <extLst>
    <ext xmlns:x14="http://schemas.microsoft.com/office/spreadsheetml/2009/9/main" uri="{504A1905-F514-4f6f-8877-14C23A59335A}">
      <x14:table altTextSummary="Sellesse tabelisse sisestage number, panga nimi, periood, lõppsumma, 1. aasta, aasta ja eluaja laed. Eurode punktid, ettemakse summa ja maksed arvutatakse automaatselt."/>
    </ext>
  </extLst>
</table>
</file>

<file path=xl/theme/theme1.xml><?xml version="1.0" encoding="utf-8"?>
<a:theme xmlns:a="http://schemas.openxmlformats.org/drawingml/2006/main" name="Office Theme">
  <a:themeElements>
    <a:clrScheme name="Home Loan Comparison">
      <a:dk1>
        <a:sysClr val="windowText" lastClr="000000"/>
      </a:dk1>
      <a:lt1>
        <a:sysClr val="window" lastClr="FFFFFF"/>
      </a:lt1>
      <a:dk2>
        <a:srgbClr val="37081B"/>
      </a:dk2>
      <a:lt2>
        <a:srgbClr val="EBF8FD"/>
      </a:lt2>
      <a:accent1>
        <a:srgbClr val="00A6E3"/>
      </a:accent1>
      <a:accent2>
        <a:srgbClr val="C8D459"/>
      </a:accent2>
      <a:accent3>
        <a:srgbClr val="DC1F6E"/>
      </a:accent3>
      <a:accent4>
        <a:srgbClr val="F28224"/>
      </a:accent4>
      <a:accent5>
        <a:srgbClr val="F0D642"/>
      </a:accent5>
      <a:accent6>
        <a:srgbClr val="9E4F99"/>
      </a:accent6>
      <a:hlink>
        <a:srgbClr val="00A6E3"/>
      </a:hlink>
      <a:folHlink>
        <a:srgbClr val="9E4F99"/>
      </a:folHlink>
    </a:clrScheme>
    <a:fontScheme name="Home Loan Comparis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Q9"/>
  <sheetViews>
    <sheetView showGridLines="0" tabSelected="1" zoomScaleNormal="100" workbookViewId="0"/>
  </sheetViews>
  <sheetFormatPr defaultRowHeight="30" customHeight="1" x14ac:dyDescent="0.3"/>
  <cols>
    <col min="1" max="1" width="2.75" customWidth="1"/>
    <col min="3" max="3" width="17.25" customWidth="1"/>
    <col min="4" max="4" width="21.875" customWidth="1"/>
    <col min="5" max="5" width="13.375" customWidth="1"/>
    <col min="6" max="6" width="27.375" customWidth="1"/>
    <col min="9" max="9" width="11.625" customWidth="1"/>
    <col min="10" max="10" width="12.875" customWidth="1"/>
    <col min="11" max="11" width="15.625" customWidth="1"/>
    <col min="12" max="12" width="13.25" customWidth="1"/>
    <col min="13" max="13" width="12.875" customWidth="1"/>
    <col min="14" max="14" width="16.75" customWidth="1"/>
    <col min="15" max="15" width="14.75" customWidth="1"/>
    <col min="16" max="16" width="15.5" customWidth="1"/>
    <col min="17" max="17" width="2.75" customWidth="1"/>
  </cols>
  <sheetData>
    <row r="1" spans="1:17" ht="55.5" customHeight="1" x14ac:dyDescent="0.3">
      <c r="A1" s="2"/>
      <c r="B1" s="16" t="s">
        <v>0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0" customHeight="1" x14ac:dyDescent="0.3">
      <c r="B2" s="18" t="s">
        <v>1</v>
      </c>
      <c r="C2" s="18"/>
      <c r="D2" s="10" t="s">
        <v>10</v>
      </c>
    </row>
    <row r="3" spans="1:17" ht="30" customHeight="1" x14ac:dyDescent="0.3">
      <c r="B3" s="19" t="s">
        <v>2</v>
      </c>
      <c r="C3" s="19"/>
      <c r="D3" s="3">
        <v>350000</v>
      </c>
    </row>
    <row r="4" spans="1:17" ht="162.6" customHeight="1" x14ac:dyDescent="0.3">
      <c r="A4" s="2"/>
      <c r="B4" s="17" t="s">
        <v>3</v>
      </c>
      <c r="C4" s="17"/>
      <c r="D4" s="17"/>
      <c r="E4" s="17"/>
      <c r="F4" s="17" t="s">
        <v>15</v>
      </c>
      <c r="G4" s="17"/>
      <c r="H4" s="17"/>
      <c r="I4" s="17"/>
      <c r="J4" s="17" t="s">
        <v>20</v>
      </c>
      <c r="K4" s="17"/>
      <c r="L4" s="17"/>
      <c r="M4" s="17"/>
      <c r="N4" s="17"/>
      <c r="O4" s="17"/>
      <c r="P4" s="2"/>
      <c r="Q4" s="2"/>
    </row>
    <row r="5" spans="1:17" s="11" customFormat="1" ht="39.950000000000003" customHeight="1" x14ac:dyDescent="0.3">
      <c r="B5" s="4" t="s">
        <v>4</v>
      </c>
      <c r="C5" s="12" t="s">
        <v>5</v>
      </c>
      <c r="D5" s="12" t="s">
        <v>11</v>
      </c>
      <c r="E5" s="4" t="s">
        <v>14</v>
      </c>
      <c r="F5" s="12" t="s">
        <v>16</v>
      </c>
      <c r="G5" s="12" t="s">
        <v>17</v>
      </c>
      <c r="H5" s="12" t="s">
        <v>18</v>
      </c>
      <c r="I5" s="12" t="s">
        <v>19</v>
      </c>
      <c r="J5" s="13" t="s">
        <v>21</v>
      </c>
      <c r="K5" s="13" t="s">
        <v>22</v>
      </c>
      <c r="L5" s="13" t="s">
        <v>23</v>
      </c>
      <c r="M5" s="13" t="s">
        <v>24</v>
      </c>
      <c r="N5" s="12" t="s">
        <v>25</v>
      </c>
      <c r="O5" s="12" t="s">
        <v>26</v>
      </c>
      <c r="P5" s="12" t="s">
        <v>27</v>
      </c>
    </row>
    <row r="6" spans="1:17" ht="30" customHeight="1" x14ac:dyDescent="0.3">
      <c r="B6" s="5">
        <v>4</v>
      </c>
      <c r="C6" s="6" t="s">
        <v>6</v>
      </c>
      <c r="D6" s="6" t="s">
        <v>12</v>
      </c>
      <c r="E6" s="7">
        <v>5</v>
      </c>
      <c r="F6" s="7">
        <v>30</v>
      </c>
      <c r="G6" s="8">
        <v>2.5000000000000001E-2</v>
      </c>
      <c r="H6" s="8">
        <v>3.338E-2</v>
      </c>
      <c r="I6" s="9">
        <v>2</v>
      </c>
      <c r="J6" s="14">
        <f>IFERROR(Laenud[[#This Row],[PUNKTID]]/100*Laenusumma,0)</f>
        <v>7000</v>
      </c>
      <c r="K6" s="14">
        <v>1000</v>
      </c>
      <c r="L6" s="15">
        <f>SUM(Laenud[[#This Row],[€ PUNKTID]:[€ SULGEMISEL]])</f>
        <v>8000</v>
      </c>
      <c r="M6" s="15">
        <f>IFERROR(PMT(Laenud[[#This Row],[MÄÄR]]/12,Laenud[[#This Row],[AMORTISATSIOONIAASTAD]]*12,-Laenusumma,1),"")</f>
        <v>1382.9212779864072</v>
      </c>
      <c r="N6" s="1">
        <v>5</v>
      </c>
      <c r="O6" s="1">
        <v>2</v>
      </c>
      <c r="P6" s="1">
        <v>5</v>
      </c>
    </row>
    <row r="7" spans="1:17" ht="30" customHeight="1" x14ac:dyDescent="0.3">
      <c r="B7" s="5">
        <v>3</v>
      </c>
      <c r="C7" s="6" t="s">
        <v>7</v>
      </c>
      <c r="D7" s="6" t="s">
        <v>12</v>
      </c>
      <c r="E7" s="7">
        <v>7</v>
      </c>
      <c r="F7" s="7">
        <v>30</v>
      </c>
      <c r="G7" s="8">
        <v>2.6249999999999999E-2</v>
      </c>
      <c r="H7" s="8">
        <v>3.252E-2</v>
      </c>
      <c r="I7" s="9">
        <v>2</v>
      </c>
      <c r="J7" s="14">
        <f>IFERROR(Laenud[[#This Row],[PUNKTID]]/100*Laenusumma,0)</f>
        <v>7000</v>
      </c>
      <c r="K7" s="14">
        <v>750</v>
      </c>
      <c r="L7" s="15">
        <f>SUM(Laenud[[#This Row],[€ PUNKTID]:[€ SULGEMISEL]])</f>
        <v>7750</v>
      </c>
      <c r="M7" s="15">
        <f>IFERROR(PMT(Laenud[[#This Row],[MÄÄR]]/12,Laenud[[#This Row],[AMORTISATSIOONIAASTAD]]*12,-Laenusumma,1),"")</f>
        <v>1405.7750296425222</v>
      </c>
      <c r="N7" s="1">
        <v>5</v>
      </c>
      <c r="O7" s="1">
        <v>2</v>
      </c>
      <c r="P7" s="1">
        <v>5</v>
      </c>
    </row>
    <row r="8" spans="1:17" ht="30" customHeight="1" x14ac:dyDescent="0.3">
      <c r="B8" s="7">
        <v>1</v>
      </c>
      <c r="C8" s="6" t="s">
        <v>8</v>
      </c>
      <c r="D8" s="6" t="s">
        <v>13</v>
      </c>
      <c r="E8" s="7">
        <v>30</v>
      </c>
      <c r="F8" s="7">
        <v>30</v>
      </c>
      <c r="G8" s="8">
        <v>3.5000000000000003E-2</v>
      </c>
      <c r="H8" s="8">
        <v>3.755E-2</v>
      </c>
      <c r="I8" s="9">
        <v>1.75</v>
      </c>
      <c r="J8" s="14">
        <f>IFERROR(Laenud[[#This Row],[PUNKTID]]/100*Laenusumma,0)</f>
        <v>6125.0000000000009</v>
      </c>
      <c r="K8" s="14">
        <v>500</v>
      </c>
      <c r="L8" s="15">
        <f>SUM(Laenud[[#This Row],[€ PUNKTID]:[€ SULGEMISEL]])</f>
        <v>6625.0000000000009</v>
      </c>
      <c r="M8" s="15">
        <f>IFERROR(PMT(Laenud[[#This Row],[MÄÄR]]/12,Laenud[[#This Row],[AMORTISATSIOONIAASTAD]]*12,-Laenusumma,1),"")</f>
        <v>1571.6548335506743</v>
      </c>
      <c r="N8" s="1"/>
      <c r="O8" s="1"/>
      <c r="P8" s="1"/>
    </row>
    <row r="9" spans="1:17" ht="30" customHeight="1" x14ac:dyDescent="0.3">
      <c r="B9" s="5">
        <v>2</v>
      </c>
      <c r="C9" s="6" t="s">
        <v>9</v>
      </c>
      <c r="D9" s="6" t="s">
        <v>13</v>
      </c>
      <c r="E9" s="7">
        <v>15</v>
      </c>
      <c r="F9" s="7">
        <v>15</v>
      </c>
      <c r="G9" s="8">
        <v>2.8750000000000001E-2</v>
      </c>
      <c r="H9" s="8">
        <v>3.2910000000000002E-2</v>
      </c>
      <c r="I9" s="9">
        <v>1.5</v>
      </c>
      <c r="J9" s="14">
        <f>IFERROR(Laenud[[#This Row],[PUNKTID]]/100*Laenusumma,0)</f>
        <v>5250</v>
      </c>
      <c r="K9" s="14">
        <v>1200</v>
      </c>
      <c r="L9" s="15">
        <f>SUM(Laenud[[#This Row],[€ PUNKTID]:[€ SULGEMISEL]])</f>
        <v>6450</v>
      </c>
      <c r="M9" s="15">
        <f>IFERROR(PMT(Laenud[[#This Row],[MÄÄR]]/12,Laenud[[#This Row],[AMORTISATSIOONIAASTAD]]*12,-Laenusumma,1),"")</f>
        <v>2396.0455675280091</v>
      </c>
      <c r="N9" s="1"/>
      <c r="O9" s="1"/>
      <c r="P9" s="1"/>
    </row>
  </sheetData>
  <mergeCells count="6">
    <mergeCell ref="B1:F1"/>
    <mergeCell ref="B4:E4"/>
    <mergeCell ref="F4:I4"/>
    <mergeCell ref="J4:O4"/>
    <mergeCell ref="B2:C2"/>
    <mergeCell ref="B3:C3"/>
  </mergeCells>
  <conditionalFormatting sqref="L6:L9">
    <cfRule type="dataBar" priority="6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{DBB2E042-4081-4F3C-A97D-4341FBA1A709}</x14:id>
        </ext>
      </extLst>
    </cfRule>
  </conditionalFormatting>
  <dataValidations count="22">
    <dataValidation allowBlank="1" showInputMessage="1" showErrorMessage="1" prompt="Sellel töölehel saate luua kodulaenu võrdluse. Sisestage üksikasjad tabelisse Laenud, kuupäev lahtrisse D2 ja laenusumma lahtrisse D3. Diagrammid lahtrites B4, F4 ja J4 värskendatakse automaatselt." sqref="A1" xr:uid="{00000000-0002-0000-0000-000000000000}"/>
    <dataValidation allowBlank="1" showInputMessage="1" showErrorMessage="1" prompt="Selles lahtris on selle töölehe pealkiri." sqref="B1:F1" xr:uid="{00000000-0002-0000-0000-000001000000}"/>
    <dataValidation allowBlank="1" showInputMessage="1" showErrorMessage="1" prompt="Paremal asuvasse lahtrisse sisestage kuupäev." sqref="B2:C2" xr:uid="{00000000-0002-0000-0000-000002000000}"/>
    <dataValidation allowBlank="1" showInputMessage="1" showErrorMessage="1" prompt="Sellesse lahtrisse sisestage kuupäev." sqref="D2" xr:uid="{00000000-0002-0000-0000-000003000000}"/>
    <dataValidation allowBlank="1" showInputMessage="1" showErrorMessage="1" prompt="Sisestage parempoolsesse lahtrisse summa." sqref="B3:C3" xr:uid="{00000000-0002-0000-0000-000004000000}"/>
    <dataValidation allowBlank="1" showInputMessage="1" showErrorMessage="1" prompt="Sisestage sellesse lahtrisse summa ja lahtrist B5 algavasse tabelisse laenu üksikasjad." sqref="D3" xr:uid="{00000000-0002-0000-0000-000005000000}"/>
    <dataValidation allowBlank="1" showInputMessage="1" showErrorMessage="1" prompt="Sisestage sellesse veergu selle päiselahtri alla number. Kindlate kirjete otsimiseks saate kasutada päisefiltreid." sqref="B5" xr:uid="{00000000-0002-0000-0000-000006000000}"/>
    <dataValidation allowBlank="1" showInputMessage="1" showErrorMessage="1" prompt="Sellesse veergu selle päiselahtri alla sisestage panga nimi." sqref="C5" xr:uid="{00000000-0002-0000-0000-000007000000}"/>
    <dataValidation allowBlank="1" showInputMessage="1" showErrorMessage="1" prompt="Valige selles veerus selle päise all tüüp. Ripploendi avamiseks vajutage klahvikombinatsiooni ALT + ALLANOOL ning valiku tegemiseks sisestusklahvi (ENTER)." sqref="D5" xr:uid="{00000000-0002-0000-0000-000008000000}"/>
    <dataValidation allowBlank="1" showInputMessage="1" showErrorMessage="1" prompt="Sisestage sellesse veergu selle päiselahtri alla periood." sqref="E5" xr:uid="{00000000-0002-0000-0000-000009000000}"/>
    <dataValidation allowBlank="1" showInputMessage="1" showErrorMessage="1" prompt="Selle veerupäise alla sisestage amortiseerumisaasta." sqref="F5" xr:uid="{00000000-0002-0000-0000-00000A000000}"/>
    <dataValidation allowBlank="1" showInputMessage="1" showErrorMessage="1" prompt="Sellesse veergu päiselahtri alla sisestage intressimäär." sqref="G5" xr:uid="{00000000-0002-0000-0000-00000B000000}"/>
    <dataValidation allowBlank="1" showInputMessage="1" showErrorMessage="1" prompt="Sellesse veergu selle päiselahtri alla sisestage aasta protsendimäär (APR)." sqref="H5" xr:uid="{00000000-0002-0000-0000-00000C000000}"/>
    <dataValidation allowBlank="1" showInputMessage="1" showErrorMessage="1" prompt="Sellesse veergu päiselahtri alla sisestage punktid." sqref="I5" xr:uid="{00000000-0002-0000-0000-00000D000000}"/>
    <dataValidation allowBlank="1" showInputMessage="1" showErrorMessage="1" prompt="Euro punktid arvutatakse selle veeru päiselahtri all automaatselt." sqref="J5" xr:uid="{00000000-0002-0000-0000-00000E000000}"/>
    <dataValidation allowBlank="1" showInputMessage="1" showErrorMessage="1" prompt="Sellesse veergu (päiselahtri alla) sisestage lõppsumma eurodes." sqref="K5" xr:uid="{00000000-0002-0000-0000-00000F000000}"/>
    <dataValidation allowBlank="1" showInputMessage="1" showErrorMessage="1" prompt="Selles veerus selle päiselahtri all arvutatakse automaatselt ettemakse summa. Olekuriba värskendatakse automaatselt." sqref="L5" xr:uid="{00000000-0002-0000-0000-000010000000}"/>
    <dataValidation allowBlank="1" showInputMessage="1" showErrorMessage="1" prompt="Selles veerus selle päiselahtri all arvutatakse automaatselt maksesumma." sqref="M5" xr:uid="{00000000-0002-0000-0000-000011000000}"/>
    <dataValidation allowBlank="1" showInputMessage="1" showErrorMessage="1" prompt="Selle veeru päiselahtri alla sisestage 1. aasta lagi." sqref="N5" xr:uid="{00000000-0002-0000-0000-000012000000}"/>
    <dataValidation allowBlank="1" showInputMessage="1" showErrorMessage="1" prompt="Selle veeru päiselahtri alla sisestage aasta lagi." sqref="O5" xr:uid="{00000000-0002-0000-0000-000013000000}"/>
    <dataValidation allowBlank="1" showInputMessage="1" showErrorMessage="1" prompt="Selle veeru päiselahtri alla sisestage eluea lagi." sqref="P5" xr:uid="{00000000-0002-0000-0000-000014000000}"/>
    <dataValidation type="list" errorStyle="warning" allowBlank="1" showInputMessage="1" showErrorMessage="1" error="Valige loendist tüüp. Valige LOOBU, vajutage variantide kuvamiseks klahvikombinatsiooni ALT + ALLANOOL ning valiku tegemiseks ALLANOOLEKLAHVI ja sisestusklahvi (ENTER)." sqref="D6:D9" xr:uid="{00000000-0002-0000-0000-000015000000}">
      <formula1>"Fikseeritud,Reguleeritav"</formula1>
    </dataValidation>
  </dataValidations>
  <printOptions horizontalCentered="1"/>
  <pageMargins left="0.45" right="0.45" top="0.4" bottom="0.4" header="0.3" footer="0.3"/>
  <pageSetup paperSize="9" scale="63" fitToHeight="0" orientation="landscape" verticalDpi="200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B2E042-4081-4F3C-A97D-4341FBA1A709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L6:L9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Kodulaenu võrdlus</vt:lpstr>
      <vt:lpstr>Laenusumma</vt:lpstr>
      <vt:lpstr>'Kodulaenu võrdlus'!Print_Titles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2019-05-17T03:34:34Z</dcterms:created>
  <dcterms:modified xsi:type="dcterms:W3CDTF">2019-05-17T03:34:34Z</dcterms:modified>
  <cp:category/>
  <cp:contentStatus/>
</cp:coreProperties>
</file>