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27" documentId="13_ncr:1_{87A164F7-E034-4A67-AA94-28F2666C37AE}" xr6:coauthVersionLast="43" xr6:coauthVersionMax="43" xr10:uidLastSave="{9A4CD070-9878-4266-AC48-AF314022AF1D}"/>
  <bookViews>
    <workbookView xWindow="-120" yWindow="-120" windowWidth="28920" windowHeight="14355" xr2:uid="{00000000-000D-0000-FFFF-FFFF00000000}"/>
  </bookViews>
  <sheets>
    <sheet name="Üliõpilase ainepunktide plaanur" sheetId="1" r:id="rId1"/>
    <sheet name="Kursus" sheetId="5" r:id="rId2"/>
    <sheet name="Semestri kokkuvõtlikud andmed" sheetId="4" r:id="rId3"/>
  </sheets>
  <definedNames>
    <definedName name="AllesjäänudAinepunktid">KraadiNõuded[[#Totals],[NÕUTAV]]</definedName>
    <definedName name="NõueteOtsing">KraadiNõuded[AINEPUNKTIDE NÕUDED]</definedName>
    <definedName name="_xlnm.Print_Titles" localSheetId="1">Kursus!$1:$2</definedName>
    <definedName name="SaadudAinepunktid">KraadiNõuded[[#Totals],[TEENITUD]]</definedName>
    <definedName name="VajalikudAinepunktid">KraadiNõuded[[#Totals],[KOKKU]]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D11" i="1"/>
  <c r="D12" i="1"/>
  <c r="E5" i="1" l="1"/>
  <c r="F5" i="1" s="1"/>
  <c r="E6" i="1"/>
  <c r="F6" i="1" s="1"/>
  <c r="E7" i="1"/>
  <c r="F7" i="1" s="1"/>
  <c r="E8" i="1"/>
  <c r="F8" i="1" s="1"/>
  <c r="D9" i="1"/>
  <c r="F9" i="1" l="1"/>
  <c r="E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<sst xmlns="http://schemas.openxmlformats.org/spreadsheetml/2006/main" count="164" uniqueCount="85">
  <si>
    <t>Üliõpilase ainepunktide plaanur</t>
  </si>
  <si>
    <t>SEMESTRI KOKKUVÕTE</t>
  </si>
  <si>
    <t>Selles lahtris kuvatakse lintdiagramm, kus on näha iga semestri ainepunktid ja õppeined kokku. Seda PivotChart-liigenddiagrammi värskendatakse töölehe Semestri kokkuvõtlikud andmed põhjal automaatselt.</t>
  </si>
  <si>
    <t>Eespool nimetatud PivotChart-liigenddiagrammi värskendamiseks valige diagramm.  
Kiirmenüü avamiseks tehke hiirega üks paremklõps.
Diagrammi värskendamiseks valige Värskenda või Värskenda kõik.</t>
  </si>
  <si>
    <t>Bakalaureusekraad 
muusika ajaloos</t>
  </si>
  <si>
    <t>AINEPUNKTIDE NÕUDED</t>
  </si>
  <si>
    <t>Peaaine</t>
  </si>
  <si>
    <t>Kõrvalaine</t>
  </si>
  <si>
    <t>Valikaine</t>
  </si>
  <si>
    <t>Üldõpe</t>
  </si>
  <si>
    <t>KOKKU</t>
  </si>
  <si>
    <t>ÜLDINE EDENEMINE:</t>
  </si>
  <si>
    <t>P/S</t>
  </si>
  <si>
    <t>TEENITUD</t>
  </si>
  <si>
    <t>NÕUTAV</t>
  </si>
  <si>
    <t>Üliõpilase kursused</t>
  </si>
  <si>
    <t>KURSUSE NIMI</t>
  </si>
  <si>
    <t>Antropoloogia</t>
  </si>
  <si>
    <t>Rakenduslik muusika</t>
  </si>
  <si>
    <t>Kunstiajalugu</t>
  </si>
  <si>
    <t xml:space="preserve">Kunstiajalugu </t>
  </si>
  <si>
    <t>Muusikaline kuulmine I</t>
  </si>
  <si>
    <t>Muusikaline kuulmine II</t>
  </si>
  <si>
    <t>Muusikaline kuulmine III</t>
  </si>
  <si>
    <t>Muusikaline kuulmine IV</t>
  </si>
  <si>
    <t>Dirigeerimine I</t>
  </si>
  <si>
    <t>Kirjutamine inglise keeles</t>
  </si>
  <si>
    <t>Vorm ja analüüs</t>
  </si>
  <si>
    <t>Sissejuhatus antropoloogiasse</t>
  </si>
  <si>
    <t>Matemaatika alused</t>
  </si>
  <si>
    <t>Lääne tsivilisatsiooni muusikaajalugu I</t>
  </si>
  <si>
    <t>Lääne tsivilisatsiooni muusikaajalugu II</t>
  </si>
  <si>
    <t>Muusikateooria I</t>
  </si>
  <si>
    <t>Muusikateooria II</t>
  </si>
  <si>
    <t>Muusikateooria III</t>
  </si>
  <si>
    <t>Muusikateooria IV</t>
  </si>
  <si>
    <t>Klassikaline klaver</t>
  </si>
  <si>
    <t>Sotsiaalteaduste alused</t>
  </si>
  <si>
    <t>Ühiskonnaõpetuse alused</t>
  </si>
  <si>
    <t>Rahvusvaheline džäss</t>
  </si>
  <si>
    <t>Maailma muusika I</t>
  </si>
  <si>
    <t>Maailma muusika II</t>
  </si>
  <si>
    <t>Maailma muusika III</t>
  </si>
  <si>
    <t>KURSUSE nr</t>
  </si>
  <si>
    <t>ANT 108</t>
  </si>
  <si>
    <t>MUS 215</t>
  </si>
  <si>
    <t>KUN 101</t>
  </si>
  <si>
    <t>KUN 201</t>
  </si>
  <si>
    <t>MUS 113</t>
  </si>
  <si>
    <t>MUS 213</t>
  </si>
  <si>
    <t>MUS 313</t>
  </si>
  <si>
    <t>MUS 413</t>
  </si>
  <si>
    <t>MUS 114</t>
  </si>
  <si>
    <t>ING 101</t>
  </si>
  <si>
    <t>ING 201</t>
  </si>
  <si>
    <t>MUS 214</t>
  </si>
  <si>
    <t>ANT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</si>
  <si>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</si>
  <si>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</si>
  <si>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</si>
  <si>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</si>
  <si>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</si>
  <si>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</si>
  <si>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</si>
  <si>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</si>
  <si>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SOT 101</t>
  </si>
  <si>
    <t>SOT 201</t>
  </si>
  <si>
    <t>MUS 105</t>
  </si>
  <si>
    <t>MUS 112</t>
  </si>
  <si>
    <t>MUS 212</t>
  </si>
  <si>
    <t>KRAADI NÕUE</t>
  </si>
  <si>
    <t>AINEPUNKTID</t>
  </si>
  <si>
    <t>LÕPETATUD?</t>
  </si>
  <si>
    <t>Jah</t>
  </si>
  <si>
    <t>Ei</t>
  </si>
  <si>
    <t>SEMESTER</t>
  </si>
  <si>
    <t>1. semester</t>
  </si>
  <si>
    <t>3. semester</t>
  </si>
  <si>
    <t>2. semester</t>
  </si>
  <si>
    <t>4. semester</t>
  </si>
  <si>
    <t>5. semester</t>
  </si>
  <si>
    <t>Semestri kokkuvõtlikud andmed</t>
  </si>
  <si>
    <t xml:space="preserve">AINEPUNKTID  </t>
  </si>
  <si>
    <t>See PivotTable-liigendtabel on lehel Üliõpilase ainepunktide plaanur oleva PivotChart-liigenddiagrammi Semestri kokkuvõte andmeallikas.</t>
  </si>
  <si>
    <t xml:space="preserve">ÕPPEAINED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</si>
</sst>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7" builtinId="22" customBuiltin="1"/>
    <cellStyle name="Halb" xfId="13" builtinId="27" customBuiltin="1"/>
    <cellStyle name="Hea" xfId="12" builtinId="26" customBuiltin="1"/>
    <cellStyle name="Hoiatuse tekst" xfId="20" builtinId="11" customBuiltin="1"/>
    <cellStyle name="Kokku" xfId="22" builtinId="25" customBuiltin="1"/>
    <cellStyle name="Koma" xfId="4" builtinId="3" customBuiltin="1"/>
    <cellStyle name="Koma [0]" xfId="5" builtinId="6" customBuiltin="1"/>
    <cellStyle name="Kontrolli lahtrit" xfId="19" builtinId="23" customBuiltin="1"/>
    <cellStyle name="Lingitud lahter" xfId="18" builtinId="24" customBuiltin="1"/>
    <cellStyle name="Märkus" xfId="9" builtinId="10" customBuiltin="1"/>
    <cellStyle name="Neutraalne" xfId="14" builtinId="28" customBuiltin="1"/>
    <cellStyle name="Normaallaad" xfId="0" builtinId="0" customBuiltin="1"/>
    <cellStyle name="Pealkiri 1" xfId="3" builtinId="16" customBuiltin="1"/>
    <cellStyle name="Pealkiri 2" xfId="10" builtinId="17" customBuiltin="1"/>
    <cellStyle name="Pealkiri 3" xfId="11" builtinId="18" customBuiltin="1"/>
    <cellStyle name="Pealkiri 4" xfId="2" builtinId="19" customBuiltin="1"/>
    <cellStyle name="Protsent" xfId="8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21" builtinId="53" customBuiltin="1"/>
    <cellStyle name="Sisend" xfId="15" builtinId="20" customBuiltin="1"/>
    <cellStyle name="Valuuta" xfId="6" builtinId="4" customBuiltin="1"/>
    <cellStyle name="Valuuta [0]" xfId="7" builtinId="7" customBuiltin="1"/>
    <cellStyle name="Väljund" xfId="16" builtinId="21" customBuiltin="1"/>
    <cellStyle name="Üldpealkiri" xfId="1" builtinId="15" customBuiltin="1"/>
  </cellStyles>
  <dxfs count="37">
    <dxf>
      <fill>
        <patternFill patternType="none">
          <bgColor auto="1"/>
        </patternFill>
      </fill>
    </dxf>
    <dxf>
      <alignment horizontal="center" readingOrder="0"/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</dxfs>
  <tableStyles count="3" defaultTableStyle="Kursuse loend" defaultPivotStyle="Semestri kokkuvõte">
    <tableStyle name="Ainepunkti nõuete kokkuvõte" pivot="0" count="3" xr9:uid="{00000000-0011-0000-FFFF-FFFF01000000}">
      <tableStyleElement type="wholeTable" dxfId="36"/>
      <tableStyleElement type="headerRow" dxfId="35"/>
      <tableStyleElement type="totalRow" dxfId="34"/>
    </tableStyle>
    <tableStyle name="Kursuse loend" pivot="0" count="3" xr9:uid="{00000000-0011-0000-FFFF-FFFF00000000}">
      <tableStyleElement type="wholeTable" dxfId="33"/>
      <tableStyleElement type="headerRow" dxfId="32"/>
      <tableStyleElement type="secondRowStripe" dxfId="31"/>
    </tableStyle>
    <tableStyle name="Semestri kokkuvõte" table="0" count="3" xr9:uid="{00000000-0011-0000-FFFF-FFFF02000000}">
      <tableStyleElement type="headerRow" dxfId="30"/>
      <tableStyleElement type="totalRow" dxfId="29"/>
      <tableStyleElement type="secondRowStripe" dxfId="28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[Office_35054764_TF00000034.xlsx]Semestri kokkuvõtlikud andmed!SemestriKokkuvõttePivotTable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'Semestri kokkuvõtlikud andmed'!$B$4</c:f>
              <c:strCache>
                <c:ptCount val="1"/>
                <c:pt idx="0">
                  <c:v>AINEPUNKTID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'Semestri kokkuvõtlikud andmed'!$A$5:$A$10</c:f>
              <c:strCache>
                <c:ptCount val="5"/>
                <c:pt idx="0">
                  <c:v>1. semester</c:v>
                </c:pt>
                <c:pt idx="1">
                  <c:v>2. semester</c:v>
                </c:pt>
                <c:pt idx="2">
                  <c:v>3. semester</c:v>
                </c:pt>
                <c:pt idx="3">
                  <c:v>4. semester</c:v>
                </c:pt>
                <c:pt idx="4">
                  <c:v>5. semester</c:v>
                </c:pt>
              </c:strCache>
            </c:strRef>
          </c:cat>
          <c:val>
            <c:numRef>
              <c:f>'Semestri kokkuvõtlikud andmed'!$B$5:$B$10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'Semestri kokkuvõtlikud andmed'!$C$4</c:f>
              <c:strCache>
                <c:ptCount val="1"/>
                <c:pt idx="0">
                  <c:v>ÕPPEAINED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'Semestri kokkuvõtlikud andmed'!$A$5:$A$10</c:f>
              <c:strCache>
                <c:ptCount val="5"/>
                <c:pt idx="0">
                  <c:v>1. semester</c:v>
                </c:pt>
                <c:pt idx="1">
                  <c:v>2. semester</c:v>
                </c:pt>
                <c:pt idx="2">
                  <c:v>3. semester</c:v>
                </c:pt>
                <c:pt idx="3">
                  <c:v>4. semester</c:v>
                </c:pt>
                <c:pt idx="4">
                  <c:v>5. semester</c:v>
                </c:pt>
              </c:strCache>
            </c:strRef>
          </c:cat>
          <c:val>
            <c:numRef>
              <c:f>'Semestri kokkuvõtlikud andmed'!$C$5:$C$10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76626194488045962"/>
          <c:y val="0.22643199011888224"/>
          <c:w val="0.23373805511954043"/>
          <c:h val="0.315653204639742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t-E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SemestriKokkuvõte" descr="Lintdiagramm kuvab iga semestri kohta ainepunktide kogusumma ja ain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613.67882685185" createdVersion="6" refreshedVersion="6" minRefreshableVersion="3" recordCount="27" xr:uid="{00000000-000A-0000-FFFF-FFFF0D000000}">
  <cacheSource type="worksheet">
    <worksheetSource name="Kursused"/>
  </cacheSource>
  <cacheFields count="6">
    <cacheField name="KURSUSE NIMI" numFmtId="0">
      <sharedItems/>
    </cacheField>
    <cacheField name="KURSUSE nr" numFmtId="0">
      <sharedItems/>
    </cacheField>
    <cacheField name="KRAADI NÕUE" numFmtId="0">
      <sharedItems/>
    </cacheField>
    <cacheField name="AINEPUNKTID" numFmtId="0">
      <sharedItems containsSemiMixedTypes="0" containsString="0" containsNumber="1" containsInteger="1" minValue="2" maxValue="4"/>
    </cacheField>
    <cacheField name="LÕPETATUD?" numFmtId="0">
      <sharedItems containsBlank="1"/>
    </cacheField>
    <cacheField name="SEMESTER" numFmtId="0">
      <sharedItems count="5">
        <s v="1. semester"/>
        <s v="3. semester"/>
        <s v="2. semester"/>
        <s v="4. semester"/>
        <s v="5. semest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hropology"/>
    <s v="GEN 108"/>
    <s v="General Study"/>
    <n v="4"/>
    <s v="Yes"/>
    <x v="0"/>
  </r>
  <r>
    <s v="Applied Music"/>
    <s v="MUS 215"/>
    <s v="Academic Major"/>
    <n v="3"/>
    <m/>
    <x v="1"/>
  </r>
  <r>
    <s v="Art History"/>
    <s v="ART 101"/>
    <s v="General Study"/>
    <n v="2"/>
    <s v="Yes"/>
    <x v="0"/>
  </r>
  <r>
    <s v="Art History "/>
    <s v="ART 201"/>
    <s v="General Study"/>
    <n v="2"/>
    <s v="Yes"/>
    <x v="2"/>
  </r>
  <r>
    <s v="Aural Skills I"/>
    <s v="MUS 113"/>
    <s v="Academic Major"/>
    <n v="2"/>
    <s v="Yes"/>
    <x v="0"/>
  </r>
  <r>
    <s v="Aural Skills II"/>
    <s v="MUS 213"/>
    <s v="Academic Major"/>
    <n v="2"/>
    <s v="Yes"/>
    <x v="2"/>
  </r>
  <r>
    <s v="Aural Skills III"/>
    <s v="MUS 313"/>
    <s v="Academic Major"/>
    <n v="2"/>
    <m/>
    <x v="1"/>
  </r>
  <r>
    <s v="Aural Skills IV"/>
    <s v="MUS 413"/>
    <s v="Academic Major"/>
    <n v="2"/>
    <m/>
    <x v="3"/>
  </r>
  <r>
    <s v="Conducting I"/>
    <s v="MUS 114"/>
    <s v="Academic Major"/>
    <n v="2"/>
    <s v="Yes"/>
    <x v="0"/>
  </r>
  <r>
    <s v="English Writing"/>
    <s v="ENG 101"/>
    <s v="General Study"/>
    <n v="3"/>
    <s v="Yes"/>
    <x v="0"/>
  </r>
  <r>
    <s v="English Writing"/>
    <s v="ENG 201"/>
    <s v="General Study"/>
    <n v="3"/>
    <s v="Yes"/>
    <x v="2"/>
  </r>
  <r>
    <s v="Form and Analysis"/>
    <s v="MUS 214"/>
    <s v="Academic Major"/>
    <n v="2"/>
    <s v="Yes"/>
    <x v="2"/>
  </r>
  <r>
    <s v="Intro to Anthropology"/>
    <s v="GEN 208"/>
    <s v="General Study"/>
    <n v="3"/>
    <s v="Yes"/>
    <x v="2"/>
  </r>
  <r>
    <s v="Mathematics 101"/>
    <s v="MAT 101"/>
    <s v="General Study"/>
    <n v="3"/>
    <s v="Yes"/>
    <x v="0"/>
  </r>
  <r>
    <s v="Music History in Western Civilization I"/>
    <s v="MUS 101"/>
    <s v="Academic Major"/>
    <n v="2"/>
    <s v="Yes"/>
    <x v="0"/>
  </r>
  <r>
    <s v="Music History in Western Civilization II"/>
    <s v="MUS 201"/>
    <s v="Academic Major"/>
    <n v="2"/>
    <s v="Yes"/>
    <x v="0"/>
  </r>
  <r>
    <s v="Music Theory I"/>
    <s v="MUS 110"/>
    <s v="Academic Major"/>
    <n v="2"/>
    <s v="Yes"/>
    <x v="2"/>
  </r>
  <r>
    <s v="Music Theory II"/>
    <s v="MUS 210"/>
    <s v="Academic Major"/>
    <n v="2"/>
    <s v="Yes"/>
    <x v="1"/>
  </r>
  <r>
    <s v="Music Theory III"/>
    <s v="MUS 310"/>
    <s v="Academic Major"/>
    <n v="2"/>
    <m/>
    <x v="3"/>
  </r>
  <r>
    <s v="Music Theory IV"/>
    <s v="MUS 410"/>
    <s v="Academic Major"/>
    <n v="2"/>
    <m/>
    <x v="4"/>
  </r>
  <r>
    <s v="Piano Class"/>
    <s v="MUS 109"/>
    <s v="Academic Major"/>
    <n v="2"/>
    <s v="Yes"/>
    <x v="0"/>
  </r>
  <r>
    <s v="Social Sciences 101"/>
    <s v="SOC 101"/>
    <s v="General Study"/>
    <n v="3"/>
    <s v="Yes"/>
    <x v="0"/>
  </r>
  <r>
    <s v="Social Studies 101"/>
    <s v="SOC 201"/>
    <s v="General Study"/>
    <n v="3"/>
    <s v="Yes"/>
    <x v="0"/>
  </r>
  <r>
    <s v="World of Jazz"/>
    <s v="MUS 105"/>
    <s v="Elective Course"/>
    <n v="4"/>
    <s v="Yes"/>
    <x v="2"/>
  </r>
  <r>
    <s v="World of Music I"/>
    <s v="MUS 112"/>
    <s v="Academic Major"/>
    <n v="2"/>
    <s v="Yes"/>
    <x v="0"/>
  </r>
  <r>
    <s v="World of Music II"/>
    <s v="MUS 212"/>
    <s v="Academic Major"/>
    <n v="2"/>
    <s v="Yes"/>
    <x v="2"/>
  </r>
  <r>
    <s v="World of Music III"/>
    <s v="MUS 213"/>
    <s v="Academic Major"/>
    <n v="2"/>
    <s v="N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riKokkuvõttePivotTable" cacheId="0" dataPosition="0" applyNumberFormats="0" applyBorderFormats="0" applyFontFormats="0" applyPatternFormats="0" applyAlignmentFormats="0" applyWidthHeightFormats="1" dataCaption="Values" grandTotalCaption="TOTAL" updatedVersion="6" minRefreshableVersion="3" itemPrintTitles="1" createdVersion="4" indent="0" outline="1" outlineData="1" multipleFieldFilters="0" chartFormat="21" rowHeaderCaption="SEMESTER">
  <location ref="A4:C10" firstHeaderRow="0" firstDataRow="1" firstDataCol="1"/>
  <pivotFields count="6">
    <pivotField dataField="1" showAll="0"/>
    <pivotField showAll="0" defaultSubtota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AINEPUNKTID" fld="3" baseField="5" baseItem="2"/>
    <dataField name="ÕPPEAINED" fld="0" subtotal="count" baseField="2" baseItem="0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type="all" dataOnly="0" outline="0" fieldPosition="0"/>
    </format>
  </formats>
  <chartFormats count="12"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emester Summary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See PivotTable-liigendtabel arvutab semestri kohta ainepunktide kogusumma ja ained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aadiNõuded" displayName="KraadiNõuded" ref="C4:F9" totalsRowCount="1" headerRowDxfId="27" dataDxfId="25" totalsRowDxfId="24" headerRowBorderDxfId="26">
  <tableColumns count="4">
    <tableColumn id="1" xr3:uid="{00000000-0010-0000-0000-000001000000}" name="AINEPUNKTIDE NÕUDED" totalsRowLabel="KOKKU" dataDxfId="23" totalsRowDxfId="22"/>
    <tableColumn id="2" xr3:uid="{00000000-0010-0000-0000-000002000000}" name="KOKKU" totalsRowFunction="sum" dataDxfId="21" totalsRowDxfId="20"/>
    <tableColumn id="3" xr3:uid="{00000000-0010-0000-0000-000003000000}" name="TEENITUD" totalsRowFunction="sum" dataDxfId="19" totalsRowDxfId="18">
      <calculatedColumnFormula>IFERROR(SUMIFS(Kursused[AINEPUNKTID],Kursused[KRAADI NÕUE],KraadiNõuded[[#This Row],[AINEPUNKTIDE NÕUDED]],Kursused[LÕPETATUD?],"=Jah"),"")</calculatedColumnFormula>
    </tableColumn>
    <tableColumn id="4" xr3:uid="{00000000-0010-0000-0000-000004000000}" name="NÕUTAV" totalsRowFunction="sum" dataDxfId="17" totalsRowDxfId="16">
      <calculatedColumnFormula>IFERROR(KraadiNõuded[[#This Row],[KOKKU]]-KraadiNõuded[[#This Row],[TEENITUD]],"")</calculatedColumnFormula>
    </tableColumn>
  </tableColumns>
  <tableStyleInfo name="Ainepunkti nõuete kokkuvõte" showFirstColumn="0" showLastColumn="0" showRowStripes="0" showColumnStripes="1"/>
  <extLst>
    <ext xmlns:x14="http://schemas.microsoft.com/office/spreadsheetml/2009/9/main" uri="{504A1905-F514-4f6f-8877-14C23A59335A}">
      <x14:table altTextSummary="Ainepunkti nõuete loend, sealhulgas akadeemiline eriala, ainepunktid kokku, saadud ainepunktid ja vajalikud ainepunkti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ursused" displayName="Kursused" ref="A2:F29" headerRowDxfId="15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KURSUSE NIMI" totalsRowLabel="Kokku" dataDxfId="14" totalsRowDxfId="13"/>
    <tableColumn id="2" xr3:uid="{00000000-0010-0000-0100-000002000000}" name="KURSUSE nr" dataDxfId="12" totalsRowDxfId="11"/>
    <tableColumn id="3" xr3:uid="{00000000-0010-0000-0100-000003000000}" name="KRAADI NÕUE" dataDxfId="10" totalsRowDxfId="9"/>
    <tableColumn id="4" xr3:uid="{00000000-0010-0000-0100-000004000000}" name="AINEPUNKTID" dataDxfId="8" totalsRowDxfId="7"/>
    <tableColumn id="6" xr3:uid="{00000000-0010-0000-0100-000006000000}" name="LÕPETATUD?" dataDxfId="6" totalsRowDxfId="5"/>
    <tableColumn id="5" xr3:uid="{00000000-0010-0000-0100-000005000000}" name="SEMESTER" totalsRowFunction="count" dataDxfId="4" totalsRowDxfId="3"/>
  </tableColumns>
  <tableStyleInfo name="Kursuse loend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ursuse nimetus, kursuse number, ainepunktid ja semestri number. Valige läbimise kohta väärtus „Jah“ või „Ei“ ja „Kraadinõuded“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10</v>
      </c>
      <c r="E4" s="11" t="s">
        <v>13</v>
      </c>
      <c r="F4" s="11" t="s">
        <v>14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IFERROR(SUMIFS(Kursused[AINEPUNKTID],Kursused[KRAADI NÕUE],KraadiNõuded[[#This Row],[AINEPUNKTIDE NÕUDED]],Kursused[LÕPETATUD?],"=Jah"),"")</f>
        <v>22</v>
      </c>
      <c r="F5" s="15">
        <f>IFERROR(KraadiNõuded[[#This Row],[KOKKU]]-KraadiNõuded[[#This Row],[TEENITUD]],"")</f>
        <v>32</v>
      </c>
    </row>
    <row r="6" spans="1:6" ht="30" customHeight="1" x14ac:dyDescent="0.3">
      <c r="A6" s="32"/>
      <c r="B6" s="32"/>
      <c r="C6" s="13" t="s">
        <v>7</v>
      </c>
      <c r="D6" s="14" t="s">
        <v>12</v>
      </c>
      <c r="E6" s="14">
        <f>IFERROR(SUMIFS(Kursused[AINEPUNKTID],Kursused[KRAADI NÕUE],KraadiNõuded[[#This Row],[AINEPUNKTIDE NÕUDED]],Kursused[LÕPETATUD?],"=Jah"),"")</f>
        <v>0</v>
      </c>
      <c r="F6" s="15" t="str">
        <f>IFERROR(KraadiNõuded[[#This Row],[KOKKU]]-KraadiNõuded[[#This Row],[TEENITUD]],"")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IFERROR(SUMIFS(Kursused[AINEPUNKTID],Kursused[KRAADI NÕUE],KraadiNõuded[[#This Row],[AINEPUNKTIDE NÕUDED]],Kursused[LÕPETATUD?],"=Jah"),"")</f>
        <v>4</v>
      </c>
      <c r="F7" s="15">
        <f>IFERROR(KraadiNõuded[[#This Row],[KOKKU]]-KraadiNõuded[[#This Row],[TEENITUD]],"")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IFERROR(SUMIFS(Kursused[AINEPUNKTID],Kursused[KRAADI NÕUE],KraadiNõuded[[#This Row],[AINEPUNKTIDE NÕUDED]],Kursused[LÕPETATUD?],"=Jah"),"")</f>
        <v>26</v>
      </c>
      <c r="F8" s="15">
        <f>IFERROR(KraadiNõuded[[#This Row],[KOKKU]]-KraadiNõuded[[#This Row],[TEENITUD]],"")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SUBTOTAL(109,KraadiNõuded[KOKKU])</f>
        <v>124</v>
      </c>
      <c r="E9" s="14">
        <f>SUBTOTAL(109,KraadiNõuded[TEENITUD])</f>
        <v>52</v>
      </c>
      <c r="F9" s="14">
        <f>SUBTOTAL(109,KraadiNõuded[NÕUTAV])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SaadudAinepunktid</f>
        <v>52</v>
      </c>
      <c r="E11" s="25"/>
      <c r="F11" s="10" t="str">
        <f>TEXT(KraadiNõuded[[#Totals],[TEENITUD]]/KraadiNõuded[[#Totals],[KOKKU]],"##%")&amp;" VALMIS!"</f>
        <v>42% VALMIS!</v>
      </c>
    </row>
    <row r="12" spans="1:6" ht="39" customHeight="1" x14ac:dyDescent="0.3">
      <c r="A12" s="26"/>
      <c r="B12" s="26"/>
      <c r="C12" s="7"/>
      <c r="D12" s="23" t="str">
        <f>IF(SaadudAinepunktid&gt;=(VajalikudAinepunktid)," VajalikudAinepunktid",IF(SaadudAinepunktid&gt;=(VajalikudAinepunktid*0.75)," Enam ei lähe kaua!",IF(SaadudAinepunktid&gt;=(VajalikudAinepunktid*0.5)," Olete juba poolel teel!",IF(SaadudAinepunktid&gt;=(VajalikudAinepunktid*0.25)," Jätkake samas vaimus!",""))))</f>
        <v xml:space="preserve"> Jätkake samas vaimus!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VajalikudAinepunkti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Sellesse lahtrisse sisestage kursuse nimetus ja allolevasse tabelisse sisestage andmed" sqref="C2" xr:uid="{00000000-0002-0000-0000-000000000000}"/>
    <dataValidation allowBlank="1" showInputMessage="1" showErrorMessage="1" prompt="Sellesse veergu selle pealkirja alla sisestage ainepunkti nõuded" sqref="C4" xr:uid="{00000000-0002-0000-0000-000001000000}"/>
    <dataValidation allowBlank="1" showInputMessage="1" showErrorMessage="1" prompt="Sellesse veergu selle pealkirja alla sisestage ainepunktide summa" sqref="D4" xr:uid="{00000000-0002-0000-0000-000002000000}"/>
    <dataValidation allowBlank="1" showInputMessage="1" showErrorMessage="1" prompt="Selles veerus selle pealkirja all arvutatakse automaatselt saadud ainepunktid. Andmeriba värskendatakse automaatselt" sqref="E4" xr:uid="{00000000-0002-0000-0000-000003000000}"/>
    <dataValidation allowBlank="1" showInputMessage="1" showErrorMessage="1" prompt="Selles veerus selle pealkirja all arvutatakse automaatselt vajalikud ainepunktid. Kui väärtus on null, siis kuvatakse märge. Tabeli all lahtrites on riba „Üldine edenemine“" sqref="F4" xr:uid="{00000000-0002-0000-0000-000004000000}"/>
    <dataValidation allowBlank="1" showInputMessage="1" showErrorMessage="1" prompt="Selles lahtris on riba „Üldine edenemine“. Kursuse läbimisprotsenti värskendatakse automaatselt parempoolses lahtris ja sõnumit allolevas lahtris" sqref="D11:E11" xr:uid="{00000000-0002-0000-0000-000005000000}"/>
    <dataValidation allowBlank="1" showInputMessage="1" showErrorMessage="1" prompt="Riba „Üldine edenemine“ on parempoolses lahtris" sqref="C11" xr:uid="{00000000-0002-0000-0000-000006000000}"/>
    <dataValidation allowBlank="1" showInputMessage="1" showErrorMessage="1" prompt="Selles lahtris värskendatakse automaatselt kursuse läbimisprotsenti" sqref="F11" xr:uid="{00000000-0002-0000-0000-000007000000}"/>
    <dataValidation allowBlank="1" showInputMessage="1" showErrorMessage="1" prompt="Selles lahtris värskendatakse automaatselt sõnumit" sqref="D12:E12" xr:uid="{00000000-0002-0000-0000-000008000000}"/>
    <dataValidation allowBlank="1" showInputMessage="1" showErrorMessage="1" prompt="Selles töövihikus saate luua üliõpilase ainepunktide plaanuri. Selle töölehe pealkiri on selles lahtris ja diagramm lahtris A5. Sisestage kursuse nimetus lahtrisse C2 ja andmed tabelisse „Kraadinõuded“" sqref="A1:B3" xr:uid="{00000000-0002-0000-0000-000009000000}"/>
    <dataValidation allowBlank="1" showInputMessage="1" showErrorMessage="1" prompt="Diagramm „Semestri kokkuvõte“ on allolevas lahtris ja „Näpunäide“ lahtris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VajalikudAinepunktid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8.25" customWidth="1"/>
    <col min="5" max="6" width="22.125" customWidth="1"/>
    <col min="7" max="7" width="1" customWidth="1"/>
  </cols>
  <sheetData>
    <row r="1" spans="1:6" ht="64.5" customHeight="1" x14ac:dyDescent="0.45">
      <c r="A1" s="6" t="s">
        <v>15</v>
      </c>
      <c r="B1" s="3"/>
      <c r="C1" s="3"/>
      <c r="D1" s="3"/>
      <c r="E1" s="1"/>
      <c r="F1" s="1"/>
    </row>
    <row r="2" spans="1:6" ht="30" customHeight="1" x14ac:dyDescent="0.3">
      <c r="A2" s="4" t="s">
        <v>16</v>
      </c>
      <c r="B2" s="5" t="s">
        <v>43</v>
      </c>
      <c r="C2" s="5" t="s">
        <v>70</v>
      </c>
      <c r="D2" s="2" t="s">
        <v>71</v>
      </c>
      <c r="E2" s="2" t="s">
        <v>72</v>
      </c>
      <c r="F2" s="5" t="s">
        <v>75</v>
      </c>
    </row>
    <row r="3" spans="1:6" ht="30" customHeight="1" x14ac:dyDescent="0.3">
      <c r="A3" s="4" t="s">
        <v>17</v>
      </c>
      <c r="B3" s="5" t="s">
        <v>44</v>
      </c>
      <c r="C3" s="5" t="s">
        <v>9</v>
      </c>
      <c r="D3" s="2">
        <v>4</v>
      </c>
      <c r="E3" s="2" t="s">
        <v>73</v>
      </c>
      <c r="F3" s="5" t="s">
        <v>76</v>
      </c>
    </row>
    <row r="4" spans="1:6" ht="30" customHeight="1" x14ac:dyDescent="0.3">
      <c r="A4" s="4" t="s">
        <v>18</v>
      </c>
      <c r="B4" s="5" t="s">
        <v>45</v>
      </c>
      <c r="C4" s="5" t="s">
        <v>6</v>
      </c>
      <c r="D4" s="2">
        <v>3</v>
      </c>
      <c r="E4" s="2"/>
      <c r="F4" s="5" t="s">
        <v>77</v>
      </c>
    </row>
    <row r="5" spans="1:6" ht="30" customHeight="1" x14ac:dyDescent="0.3">
      <c r="A5" s="4" t="s">
        <v>19</v>
      </c>
      <c r="B5" s="5" t="s">
        <v>46</v>
      </c>
      <c r="C5" s="5" t="s">
        <v>9</v>
      </c>
      <c r="D5" s="2">
        <v>2</v>
      </c>
      <c r="E5" s="2" t="s">
        <v>73</v>
      </c>
      <c r="F5" s="5" t="s">
        <v>76</v>
      </c>
    </row>
    <row r="6" spans="1:6" ht="30" customHeight="1" x14ac:dyDescent="0.3">
      <c r="A6" s="4" t="s">
        <v>20</v>
      </c>
      <c r="B6" s="5" t="s">
        <v>47</v>
      </c>
      <c r="C6" s="5" t="s">
        <v>9</v>
      </c>
      <c r="D6" s="2">
        <v>2</v>
      </c>
      <c r="E6" s="2" t="s">
        <v>73</v>
      </c>
      <c r="F6" s="5" t="s">
        <v>78</v>
      </c>
    </row>
    <row r="7" spans="1:6" ht="30" customHeight="1" x14ac:dyDescent="0.3">
      <c r="A7" s="4" t="s">
        <v>21</v>
      </c>
      <c r="B7" s="5" t="s">
        <v>48</v>
      </c>
      <c r="C7" s="5" t="s">
        <v>6</v>
      </c>
      <c r="D7" s="2">
        <v>2</v>
      </c>
      <c r="E7" s="2" t="s">
        <v>73</v>
      </c>
      <c r="F7" s="5" t="s">
        <v>76</v>
      </c>
    </row>
    <row r="8" spans="1:6" ht="30" customHeight="1" x14ac:dyDescent="0.3">
      <c r="A8" s="4" t="s">
        <v>22</v>
      </c>
      <c r="B8" s="5" t="s">
        <v>49</v>
      </c>
      <c r="C8" s="5" t="s">
        <v>6</v>
      </c>
      <c r="D8" s="2">
        <v>2</v>
      </c>
      <c r="E8" s="2" t="s">
        <v>73</v>
      </c>
      <c r="F8" s="5" t="s">
        <v>78</v>
      </c>
    </row>
    <row r="9" spans="1:6" ht="30" customHeight="1" x14ac:dyDescent="0.3">
      <c r="A9" s="4" t="s">
        <v>23</v>
      </c>
      <c r="B9" s="5" t="s">
        <v>50</v>
      </c>
      <c r="C9" s="5" t="s">
        <v>6</v>
      </c>
      <c r="D9" s="2">
        <v>2</v>
      </c>
      <c r="E9" s="2"/>
      <c r="F9" s="5" t="s">
        <v>77</v>
      </c>
    </row>
    <row r="10" spans="1:6" ht="30" customHeight="1" x14ac:dyDescent="0.3">
      <c r="A10" s="4" t="s">
        <v>24</v>
      </c>
      <c r="B10" s="5" t="s">
        <v>51</v>
      </c>
      <c r="C10" s="5" t="s">
        <v>6</v>
      </c>
      <c r="D10" s="2">
        <v>2</v>
      </c>
      <c r="E10" s="2"/>
      <c r="F10" s="5" t="s">
        <v>79</v>
      </c>
    </row>
    <row r="11" spans="1:6" ht="30" customHeight="1" x14ac:dyDescent="0.3">
      <c r="A11" s="4" t="s">
        <v>25</v>
      </c>
      <c r="B11" s="5" t="s">
        <v>52</v>
      </c>
      <c r="C11" s="5" t="s">
        <v>6</v>
      </c>
      <c r="D11" s="2">
        <v>2</v>
      </c>
      <c r="E11" s="2" t="s">
        <v>73</v>
      </c>
      <c r="F11" s="5" t="s">
        <v>76</v>
      </c>
    </row>
    <row r="12" spans="1:6" ht="30" customHeight="1" x14ac:dyDescent="0.3">
      <c r="A12" s="4" t="s">
        <v>26</v>
      </c>
      <c r="B12" s="5" t="s">
        <v>53</v>
      </c>
      <c r="C12" s="5" t="s">
        <v>9</v>
      </c>
      <c r="D12" s="2">
        <v>3</v>
      </c>
      <c r="E12" s="2" t="s">
        <v>73</v>
      </c>
      <c r="F12" s="5" t="s">
        <v>76</v>
      </c>
    </row>
    <row r="13" spans="1:6" ht="30" customHeight="1" x14ac:dyDescent="0.3">
      <c r="A13" s="4" t="s">
        <v>26</v>
      </c>
      <c r="B13" s="5" t="s">
        <v>54</v>
      </c>
      <c r="C13" s="5" t="s">
        <v>9</v>
      </c>
      <c r="D13" s="2">
        <v>3</v>
      </c>
      <c r="E13" s="2" t="s">
        <v>73</v>
      </c>
      <c r="F13" s="5" t="s">
        <v>78</v>
      </c>
    </row>
    <row r="14" spans="1:6" ht="30" customHeight="1" x14ac:dyDescent="0.3">
      <c r="A14" s="4" t="s">
        <v>27</v>
      </c>
      <c r="B14" s="5" t="s">
        <v>55</v>
      </c>
      <c r="C14" s="5" t="s">
        <v>6</v>
      </c>
      <c r="D14" s="2">
        <v>2</v>
      </c>
      <c r="E14" s="2" t="s">
        <v>73</v>
      </c>
      <c r="F14" s="5" t="s">
        <v>78</v>
      </c>
    </row>
    <row r="15" spans="1:6" ht="30" customHeight="1" x14ac:dyDescent="0.3">
      <c r="A15" s="4" t="s">
        <v>28</v>
      </c>
      <c r="B15" s="5" t="s">
        <v>56</v>
      </c>
      <c r="C15" s="5" t="s">
        <v>9</v>
      </c>
      <c r="D15" s="2">
        <v>3</v>
      </c>
      <c r="E15" s="2" t="s">
        <v>73</v>
      </c>
      <c r="F15" s="5" t="s">
        <v>78</v>
      </c>
    </row>
    <row r="16" spans="1:6" ht="30" customHeight="1" x14ac:dyDescent="0.3">
      <c r="A16" s="4" t="s">
        <v>29</v>
      </c>
      <c r="B16" s="5" t="s">
        <v>57</v>
      </c>
      <c r="C16" s="5" t="s">
        <v>9</v>
      </c>
      <c r="D16" s="2">
        <v>3</v>
      </c>
      <c r="E16" s="2" t="s">
        <v>73</v>
      </c>
      <c r="F16" s="5" t="s">
        <v>76</v>
      </c>
    </row>
    <row r="17" spans="1:6" ht="30" customHeight="1" x14ac:dyDescent="0.3">
      <c r="A17" s="4" t="s">
        <v>30</v>
      </c>
      <c r="B17" s="5" t="s">
        <v>58</v>
      </c>
      <c r="C17" s="5" t="s">
        <v>6</v>
      </c>
      <c r="D17" s="2">
        <v>2</v>
      </c>
      <c r="E17" s="2" t="s">
        <v>73</v>
      </c>
      <c r="F17" s="5" t="s">
        <v>76</v>
      </c>
    </row>
    <row r="18" spans="1:6" ht="30" customHeight="1" x14ac:dyDescent="0.3">
      <c r="A18" s="4" t="s">
        <v>31</v>
      </c>
      <c r="B18" s="5" t="s">
        <v>59</v>
      </c>
      <c r="C18" s="5" t="s">
        <v>6</v>
      </c>
      <c r="D18" s="2">
        <v>2</v>
      </c>
      <c r="E18" s="2" t="s">
        <v>73</v>
      </c>
      <c r="F18" s="5" t="s">
        <v>76</v>
      </c>
    </row>
    <row r="19" spans="1:6" ht="30" customHeight="1" x14ac:dyDescent="0.3">
      <c r="A19" s="4" t="s">
        <v>32</v>
      </c>
      <c r="B19" s="5" t="s">
        <v>60</v>
      </c>
      <c r="C19" s="5" t="s">
        <v>6</v>
      </c>
      <c r="D19" s="2">
        <v>2</v>
      </c>
      <c r="E19" s="2" t="s">
        <v>73</v>
      </c>
      <c r="F19" s="5" t="s">
        <v>78</v>
      </c>
    </row>
    <row r="20" spans="1:6" ht="30" customHeight="1" x14ac:dyDescent="0.3">
      <c r="A20" s="4" t="s">
        <v>33</v>
      </c>
      <c r="B20" s="5" t="s">
        <v>61</v>
      </c>
      <c r="C20" s="5" t="s">
        <v>6</v>
      </c>
      <c r="D20" s="2">
        <v>2</v>
      </c>
      <c r="E20" s="2" t="s">
        <v>73</v>
      </c>
      <c r="F20" s="5" t="s">
        <v>77</v>
      </c>
    </row>
    <row r="21" spans="1:6" ht="30" customHeight="1" x14ac:dyDescent="0.3">
      <c r="A21" s="4" t="s">
        <v>34</v>
      </c>
      <c r="B21" s="5" t="s">
        <v>62</v>
      </c>
      <c r="C21" s="5" t="s">
        <v>6</v>
      </c>
      <c r="D21" s="2">
        <v>2</v>
      </c>
      <c r="E21" s="2"/>
      <c r="F21" s="5" t="s">
        <v>79</v>
      </c>
    </row>
    <row r="22" spans="1:6" ht="30" customHeight="1" x14ac:dyDescent="0.3">
      <c r="A22" s="4" t="s">
        <v>35</v>
      </c>
      <c r="B22" s="5" t="s">
        <v>63</v>
      </c>
      <c r="C22" s="5" t="s">
        <v>6</v>
      </c>
      <c r="D22" s="2">
        <v>2</v>
      </c>
      <c r="E22" s="2"/>
      <c r="F22" s="5" t="s">
        <v>80</v>
      </c>
    </row>
    <row r="23" spans="1:6" ht="30" customHeight="1" x14ac:dyDescent="0.3">
      <c r="A23" s="4" t="s">
        <v>36</v>
      </c>
      <c r="B23" s="5" t="s">
        <v>64</v>
      </c>
      <c r="C23" s="5" t="s">
        <v>6</v>
      </c>
      <c r="D23" s="2">
        <v>2</v>
      </c>
      <c r="E23" s="2" t="s">
        <v>73</v>
      </c>
      <c r="F23" s="5" t="s">
        <v>76</v>
      </c>
    </row>
    <row r="24" spans="1:6" ht="30" customHeight="1" x14ac:dyDescent="0.3">
      <c r="A24" s="4" t="s">
        <v>37</v>
      </c>
      <c r="B24" s="5" t="s">
        <v>65</v>
      </c>
      <c r="C24" s="5" t="s">
        <v>9</v>
      </c>
      <c r="D24" s="2">
        <v>3</v>
      </c>
      <c r="E24" s="2" t="s">
        <v>73</v>
      </c>
      <c r="F24" s="5" t="s">
        <v>76</v>
      </c>
    </row>
    <row r="25" spans="1:6" ht="30" customHeight="1" x14ac:dyDescent="0.3">
      <c r="A25" s="4" t="s">
        <v>38</v>
      </c>
      <c r="B25" s="5" t="s">
        <v>66</v>
      </c>
      <c r="C25" s="5" t="s">
        <v>9</v>
      </c>
      <c r="D25" s="2">
        <v>3</v>
      </c>
      <c r="E25" s="2" t="s">
        <v>73</v>
      </c>
      <c r="F25" s="5" t="s">
        <v>76</v>
      </c>
    </row>
    <row r="26" spans="1:6" ht="30" customHeight="1" x14ac:dyDescent="0.3">
      <c r="A26" s="4" t="s">
        <v>39</v>
      </c>
      <c r="B26" s="5" t="s">
        <v>67</v>
      </c>
      <c r="C26" s="5" t="s">
        <v>8</v>
      </c>
      <c r="D26" s="2">
        <v>4</v>
      </c>
      <c r="E26" s="2" t="s">
        <v>73</v>
      </c>
      <c r="F26" s="5" t="s">
        <v>78</v>
      </c>
    </row>
    <row r="27" spans="1:6" ht="30" customHeight="1" x14ac:dyDescent="0.3">
      <c r="A27" s="4" t="s">
        <v>40</v>
      </c>
      <c r="B27" s="5" t="s">
        <v>68</v>
      </c>
      <c r="C27" s="5" t="s">
        <v>6</v>
      </c>
      <c r="D27" s="2">
        <v>2</v>
      </c>
      <c r="E27" s="2" t="s">
        <v>73</v>
      </c>
      <c r="F27" s="5" t="s">
        <v>76</v>
      </c>
    </row>
    <row r="28" spans="1:6" ht="30" customHeight="1" x14ac:dyDescent="0.3">
      <c r="A28" s="4" t="s">
        <v>41</v>
      </c>
      <c r="B28" s="5" t="s">
        <v>69</v>
      </c>
      <c r="C28" s="5" t="s">
        <v>6</v>
      </c>
      <c r="D28" s="2">
        <v>2</v>
      </c>
      <c r="E28" s="2" t="s">
        <v>73</v>
      </c>
      <c r="F28" s="5" t="s">
        <v>78</v>
      </c>
    </row>
    <row r="29" spans="1:6" ht="30" customHeight="1" x14ac:dyDescent="0.3">
      <c r="A29" s="4" t="s">
        <v>42</v>
      </c>
      <c r="B29" s="5" t="s">
        <v>49</v>
      </c>
      <c r="C29" s="5" t="s">
        <v>6</v>
      </c>
      <c r="D29" s="2">
        <v>2</v>
      </c>
      <c r="E29" s="2" t="s">
        <v>74</v>
      </c>
      <c r="F29" s="5" t="s">
        <v>77</v>
      </c>
    </row>
  </sheetData>
  <dataValidations count="9">
    <dataValidation type="list" errorStyle="warning" allowBlank="1" showInputMessage="1" showErrorMessage="1" error="Valige loendist väärtus „Jah“ või „Ei“. Valige LOOBU, seejärel vajutage valikuvariantide kuvamiseks klahvikombinatsiooni ALT + ALLANOOL ning valiku tegemiseks ALLANOOLEKLAHVI ja sisestusklahvi ENTER" sqref="E3:E29" xr:uid="{00000000-0002-0000-0100-000000000000}">
      <formula1>"Jah,Ei"</formula1>
    </dataValidation>
    <dataValidation type="list" errorStyle="warning" allowBlank="1" showInputMessage="1" showErrorMessage="1" error="Valige loendist „Kraadinõuded“. Valige LOOBU, vajutage variantide kuvamiseks klahvikombinatsiooni ALT + ALLANOOL ning valiku tegemiseks ALLANOOLEKLAHVI ja sisestusklahvi ENTER" sqref="C3:C29" xr:uid="{00000000-0002-0000-0100-000001000000}">
      <formula1>NõueteOtsing</formula1>
    </dataValidation>
    <dataValidation allowBlank="1" showInputMessage="1" showErrorMessage="1" prompt="Sellel töölehel saate koostada kursuste loendi. Siin lahtris on nimetus. Sisestage üksikasjad allolevasse tabelisse" sqref="A1" xr:uid="{00000000-0002-0000-0100-000002000000}"/>
    <dataValidation allowBlank="1" showInputMessage="1" showErrorMessage="1" prompt="Sisestage sellesse veergu selle pealkirja alla kursuse nimetus. Kindlate kirjete otsimiseks saate kasutada päisefiltreid" sqref="A2" xr:uid="{00000000-0002-0000-0100-000003000000}"/>
    <dataValidation allowBlank="1" showInputMessage="1" showErrorMessage="1" prompt="Selle veergu selle pealkirja alla sisestage kursuse number" sqref="B2" xr:uid="{00000000-0002-0000-0100-000004000000}"/>
    <dataValidation allowBlank="1" showInputMessage="1" showErrorMessage="1" prompt="Valige selles veerus selle pealkirja all „Kraadinõuded“. Valikute kuvamiseks vajutage klahvikombinatsiooni ALT + ALLANOOL, valiku tegemiseks vajutage ALLANOOLT ja sisestusklahvi ENTER" sqref="C2" xr:uid="{00000000-0002-0000-0100-000005000000}"/>
    <dataValidation allowBlank="1" showInputMessage="1" showErrorMessage="1" prompt="Sellesse veergu selle pealkirja alla sisestage ainepunktid" sqref="D2" xr:uid="{00000000-0002-0000-0100-000006000000}"/>
    <dataValidation allowBlank="1" showInputMessage="1" showErrorMessage="1" prompt="Valige selles veerus pealkirja all lõpetamise kohta väärtus „Jah“ või „Ei“. Valikute kuvamiseks vajutage klahvikombinatsiooni ALT + ALLANOOL, valiku tegemiseks vajutage ALLANOOLT ja sisestusklahvi ENTER" sqref="E2" xr:uid="{00000000-0002-0000-0100-000007000000}"/>
    <dataValidation allowBlank="1" showInputMessage="1" showErrorMessage="1" prompt="Sisestage selles veerus selle pealkirja alla semestri number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3" width="37.5" customWidth="1"/>
  </cols>
  <sheetData>
    <row r="1" spans="1:3" ht="6.75" customHeight="1" x14ac:dyDescent="0.3">
      <c r="A1" s="34" t="s">
        <v>81</v>
      </c>
      <c r="B1" s="34"/>
      <c r="C1" s="1"/>
    </row>
    <row r="2" spans="1:3" ht="66" x14ac:dyDescent="0.3">
      <c r="A2" s="34"/>
      <c r="B2" s="34"/>
      <c r="C2" s="17" t="s">
        <v>83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75</v>
      </c>
      <c r="B4" s="18" t="s">
        <v>82</v>
      </c>
      <c r="C4" s="18" t="s">
        <v>84</v>
      </c>
    </row>
    <row r="5" spans="1:3" ht="30" customHeight="1" x14ac:dyDescent="0.3">
      <c r="A5" s="19" t="s">
        <v>76</v>
      </c>
      <c r="B5" s="20">
        <v>30</v>
      </c>
      <c r="C5" s="20">
        <v>12</v>
      </c>
    </row>
    <row r="6" spans="1:3" ht="30" customHeight="1" x14ac:dyDescent="0.3">
      <c r="A6" s="19" t="s">
        <v>78</v>
      </c>
      <c r="B6" s="20">
        <v>20</v>
      </c>
      <c r="C6" s="20">
        <v>8</v>
      </c>
    </row>
    <row r="7" spans="1:3" ht="30" customHeight="1" x14ac:dyDescent="0.3">
      <c r="A7" s="19" t="s">
        <v>77</v>
      </c>
      <c r="B7" s="20">
        <v>9</v>
      </c>
      <c r="C7" s="20">
        <v>4</v>
      </c>
    </row>
    <row r="8" spans="1:3" ht="30" customHeight="1" x14ac:dyDescent="0.3">
      <c r="A8" s="19" t="s">
        <v>79</v>
      </c>
      <c r="B8" s="20">
        <v>4</v>
      </c>
      <c r="C8" s="20">
        <v>2</v>
      </c>
    </row>
    <row r="9" spans="1:3" ht="30" customHeight="1" x14ac:dyDescent="0.3">
      <c r="A9" s="19" t="s">
        <v>80</v>
      </c>
      <c r="B9" s="20">
        <v>2</v>
      </c>
      <c r="C9" s="20">
        <v>1</v>
      </c>
    </row>
    <row r="10" spans="1:3" ht="30" customHeight="1" x14ac:dyDescent="0.3">
      <c r="A10" s="19" t="s">
        <v>10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Töölehe pealkiri on selles lahtris. Allolevat tabelit värskendatakse automaatselt" sqref="A1:B3" xr:uid="{00000000-0002-0000-0200-000000000000}"/>
  </dataValidation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5</vt:i4>
      </vt:variant>
    </vt:vector>
  </HeadingPairs>
  <TitlesOfParts>
    <vt:vector size="8" baseType="lpstr">
      <vt:lpstr>Üliõpilase ainepunktide plaanur</vt:lpstr>
      <vt:lpstr>Kursus</vt:lpstr>
      <vt:lpstr>Semestri kokkuvõtlikud andmed</vt:lpstr>
      <vt:lpstr>AllesjäänudAinepunktid</vt:lpstr>
      <vt:lpstr>NõueteOtsing</vt:lpstr>
      <vt:lpstr>Kursus!Prinditiitlid</vt:lpstr>
      <vt:lpstr>SaadudAinepunktid</vt:lpstr>
      <vt:lpstr>VajalikudAinepunktid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