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xr:revisionPtr revIDLastSave="0" documentId="10_ncr:100000_{D7CA3237-E492-4CA5-AA52-A878B307C70C}" xr6:coauthVersionLast="31" xr6:coauthVersionMax="34" xr10:uidLastSave="{00000000-0000-0000-0000-000000000000}"/>
  <bookViews>
    <workbookView xWindow="930" yWindow="0" windowWidth="20520" windowHeight="9675" activeTab="3" xr2:uid="{568C94E4-E3F7-4EB4-8281-4914A18C47B4}"/>
  </bookViews>
  <sheets>
    <sheet name="Datos del gráfico" sheetId="1" r:id="rId1"/>
    <sheet name="Diagrama de Gantt" sheetId="3" r:id="rId2"/>
    <sheet name="Datos de gráf. dinámico ocultos" sheetId="2" state="hidden" r:id="rId3"/>
    <sheet name="Acerca de" sheetId="6" r:id="rId4"/>
  </sheets>
  <definedNames>
    <definedName name="Fecha_final">IFERROR(IF(MAX(Tareas[Fecha de finalización])="",TODAY(),MAX(MAX(Tareas[Fecha de finalización]),MAX(Hitos[fecha]))),"")</definedName>
    <definedName name="Fecha_inicial">IFERROR(IF(MIN(Tareas[Fecha de inicio])="",TODAY(),MIN(Tareas[Fecha de inicio])),"")</definedName>
    <definedName name="RangoDeDatos">{15,30,45,60,75,90,105,120}</definedName>
    <definedName name="Seguimiento_Hoy">'Datos del gráfico'!$E$2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 i="1" l="1"/>
  <c r="K19" i="1"/>
  <c r="K20" i="1"/>
  <c r="K21" i="1"/>
  <c r="K22" i="1"/>
  <c r="K23" i="1"/>
  <c r="K24" i="1"/>
  <c r="K25" i="1"/>
  <c r="G32" i="2"/>
  <c r="I32" i="2" s="1"/>
  <c r="G24" i="2"/>
  <c r="I24" i="2" s="1"/>
  <c r="G25" i="2"/>
  <c r="I25" i="2" s="1"/>
  <c r="G26" i="2"/>
  <c r="I26" i="2" s="1"/>
  <c r="G27" i="2"/>
  <c r="I27" i="2" s="1"/>
  <c r="G28" i="2"/>
  <c r="I28" i="2" s="1"/>
  <c r="G29" i="2"/>
  <c r="I29" i="2" s="1"/>
  <c r="G30" i="2"/>
  <c r="I30" i="2" s="1"/>
  <c r="G31" i="2"/>
  <c r="I31" i="2" s="1"/>
  <c r="D11" i="1" l="1"/>
  <c r="D8" i="1"/>
  <c r="D10" i="1"/>
  <c r="D9" i="1"/>
  <c r="D7" i="1"/>
  <c r="H7" i="1" l="1"/>
  <c r="H8" i="1"/>
  <c r="H9" i="1"/>
  <c r="H10" i="1"/>
  <c r="H11" i="1"/>
  <c r="H12" i="1"/>
  <c r="H13" i="1"/>
  <c r="H14" i="1"/>
  <c r="H15" i="1"/>
  <c r="H16" i="1"/>
  <c r="H17" i="1"/>
  <c r="H6" i="1"/>
  <c r="B11" i="2" s="1"/>
  <c r="D6" i="1" l="1"/>
  <c r="I17" i="1"/>
  <c r="K17" i="1" s="1"/>
  <c r="I16" i="1"/>
  <c r="K16" i="1" s="1"/>
  <c r="I15" i="1"/>
  <c r="K15" i="1" s="1"/>
  <c r="I14" i="1"/>
  <c r="K14" i="1" s="1"/>
  <c r="I12" i="1"/>
  <c r="K12" i="1" s="1"/>
  <c r="I8" i="1"/>
  <c r="K8" i="1" s="1"/>
  <c r="I6" i="1"/>
  <c r="K6" i="1" s="1"/>
  <c r="I13" i="1"/>
  <c r="K13" i="1" s="1"/>
  <c r="I9" i="1"/>
  <c r="K9" i="1" s="1"/>
  <c r="I11" i="1"/>
  <c r="K11" i="1" s="1"/>
  <c r="I7" i="1"/>
  <c r="K7" i="1" s="1"/>
  <c r="I10" i="1"/>
  <c r="K10" i="1" s="1"/>
  <c r="B12" i="2" l="1"/>
  <c r="H25" i="2" l="1"/>
  <c r="H27" i="2"/>
  <c r="H29" i="2"/>
  <c r="H31" i="2"/>
  <c r="H24" i="2"/>
  <c r="H26" i="2"/>
  <c r="H28" i="2"/>
  <c r="H30" i="2"/>
  <c r="H32" i="2"/>
  <c r="G18" i="2"/>
  <c r="G20" i="2"/>
  <c r="G19" i="2"/>
  <c r="H19" i="2" s="1"/>
  <c r="G22" i="2"/>
  <c r="G23" i="2"/>
  <c r="G21" i="2"/>
  <c r="H18" i="2"/>
  <c r="B17" i="2"/>
  <c r="D17" i="2" s="1"/>
  <c r="B21" i="2"/>
  <c r="D21" i="2" s="1"/>
  <c r="B20" i="2"/>
  <c r="D20" i="2" s="1"/>
  <c r="B19" i="2"/>
  <c r="D19" i="2" s="1"/>
  <c r="B16" i="2"/>
  <c r="D16" i="2" s="1"/>
  <c r="B15" i="2"/>
  <c r="D15" i="2" s="1"/>
  <c r="B18" i="2"/>
  <c r="D18" i="2" s="1"/>
  <c r="I23" i="2" l="1"/>
  <c r="H23" i="2"/>
  <c r="I21" i="2"/>
  <c r="H21" i="2"/>
  <c r="I22" i="2"/>
  <c r="H22" i="2"/>
  <c r="I20" i="2"/>
  <c r="H20" i="2"/>
  <c r="I19" i="2"/>
  <c r="E21" i="2"/>
  <c r="E17" i="2"/>
  <c r="E18" i="2"/>
  <c r="E19" i="2"/>
  <c r="E20" i="2"/>
  <c r="E15" i="2"/>
  <c r="E16" i="2"/>
  <c r="C15" i="2"/>
  <c r="C19" i="2"/>
  <c r="C17" i="2"/>
  <c r="C18" i="2"/>
  <c r="C20" i="2"/>
  <c r="C16" i="2"/>
  <c r="C21" i="2"/>
  <c r="I18" i="2"/>
  <c r="C5" i="2" l="1"/>
  <c r="C4" i="2"/>
  <c r="B2" i="2"/>
  <c r="B5" i="2"/>
  <c r="B4" i="2"/>
</calcChain>
</file>

<file path=xl/sharedStrings.xml><?xml version="1.0" encoding="utf-8"?>
<sst xmlns="http://schemas.openxmlformats.org/spreadsheetml/2006/main" count="88" uniqueCount="83">
  <si>
    <t>El encabezado de los hitos de la tabla de hitos está en la celda B3.
El encabezado de tareas de la tabla de tareas está en la celda G3.</t>
  </si>
  <si>
    <t>En las celdas B4 a E4 hay información sobre las columnas de la tabla de los hitos.
En las celdas G4 a J4 hay información sobre las columnas de la tabla de las tareas.</t>
  </si>
  <si>
    <t>Para agregar más hitos, agrega una fila nueva encima de esta
Ten en cuenta que el número predeterminado de los hitos en el gráfico es 15. Agregar nuevos hitos requiere un cambio en la hoja de cálculo oculta. Ve la celda de hoja de cálculo Acerca de en A9 para obtener más información.
La siguiente instrucción está en la celda A26.</t>
  </si>
  <si>
    <t>Hay una nota en la celda G26.
Esta es la última instrucción en esta hoja de cálculo.</t>
  </si>
  <si>
    <t>Diagrama de Gantt de seguimiento de fecha</t>
  </si>
  <si>
    <t>¿Realizar un seguimiento de la fecha de hoy?</t>
  </si>
  <si>
    <t>Hitos</t>
  </si>
  <si>
    <t>Esta columna debe ordenarse secuencialmente.</t>
  </si>
  <si>
    <t>N.º</t>
  </si>
  <si>
    <t>Para agregar más hitos, agrega una fila nueva encima de esta</t>
  </si>
  <si>
    <t>La columna de posición ubica los hitos dentro del gráfico de la tarea.</t>
  </si>
  <si>
    <t>Puesto</t>
  </si>
  <si>
    <t>Sí</t>
  </si>
  <si>
    <t>Especifica la fecha del hito en esta columna</t>
  </si>
  <si>
    <t>fecha</t>
  </si>
  <si>
    <t>Escribe la descripción del hito en esta columna. Estas descripciones se mostrarán en el gráfico.</t>
  </si>
  <si>
    <t>Hito</t>
  </si>
  <si>
    <t>Hito 1</t>
  </si>
  <si>
    <t>Hito 2</t>
  </si>
  <si>
    <t>Hito 3</t>
  </si>
  <si>
    <t>Hito 4</t>
  </si>
  <si>
    <t>Hito 5</t>
  </si>
  <si>
    <t>Hito 6</t>
  </si>
  <si>
    <t>Tareas</t>
  </si>
  <si>
    <t>Para agregar más tareas, agrega una fila nueva encima de esta.</t>
  </si>
  <si>
    <t>Escribe la fecha de inicio para cada tarea a continuación. Para obtener mejores resultados, ordena esta columna en orden ascendente.</t>
  </si>
  <si>
    <t>Fecha de inicio</t>
  </si>
  <si>
    <t>A continuación, escribe la fecha de finalización de cada tarea o una actividad en esta columna.</t>
  </si>
  <si>
    <t>Fecha de finalización</t>
  </si>
  <si>
    <t>Escribe las tareas o las actividades de esta columna.</t>
  </si>
  <si>
    <t>Tarea</t>
  </si>
  <si>
    <t>Actividad 1</t>
  </si>
  <si>
    <t>Actividad 2</t>
  </si>
  <si>
    <t>Actividad 3</t>
  </si>
  <si>
    <t>Actividad 4</t>
  </si>
  <si>
    <t>Actividad 5</t>
  </si>
  <si>
    <t>Actividad 6</t>
  </si>
  <si>
    <t>Actividad 7</t>
  </si>
  <si>
    <t>Actividad 8</t>
  </si>
  <si>
    <t>Actividad 9</t>
  </si>
  <si>
    <t>Actividad 10</t>
  </si>
  <si>
    <t>Actividad 11</t>
  </si>
  <si>
    <t>Actividad 12</t>
  </si>
  <si>
    <t>Columna calculada de forma automática usada para representar la duración de cada tarea. No eliminar ni modificar.</t>
  </si>
  <si>
    <t>Duración en días</t>
  </si>
  <si>
    <t>El diagrama de Gantt que muestra Hoy, hitos y tareas en un intervalo de fechas está en esta hoja de cálculo. 
Hay una barra de desplazamiento en la fila 1 de las celdas de B1 a R1 que aumenta el intervalo de fecha que muestra los hitos futuros.
El gráfico se dibuja dentro de las celdas B2 a R3.
Esta es la última instrucción en esta hoja de cálculo.</t>
  </si>
  <si>
    <t>El título de esta hoja de cálculo está en la celda B1.</t>
  </si>
  <si>
    <t>El título de la tabla está en las celdas B2 y C2.</t>
  </si>
  <si>
    <t>El encabezado de la tabla está en la celda B7.
El incremento de desplazamiento de la celda B8 representa los datos representados en el gráfico y que aparecen en algún momento en el diagrama de Gantt. 
Al desplazarte con la barra de desplazamiento en la parte superior del gráfico en la fila 1 de la hoja de cálculo del diagrama de Gantt, se incrementará este número.
Los gráficos funcionan mejor con incrementos únicos.
La siguiente instrucción está en la celda A10.</t>
  </si>
  <si>
    <t xml:space="preserve">El encabezado de la tabla está en la celda B10 a D10.
El rango de creación de gráficos te ayuda a seleccionar el rango adecuado de tareas e hitos. No modifiques estos campos.
El número de antigüedad mantiene el gráfico legible al ordenar las tareas del rango por antigüedad y trazar solo aquellas que están dentro del rango. No modifiques este número.
La siguiente instrucción está en la celda A14.
</t>
  </si>
  <si>
    <t>El encabezado de tabla para datos de hito dinámicos está en celdas B14 a E14. Hay una nota en la celda F14.
Esta tabla crea el diagrama de Gantt en la hoja de cálculo del diagrama de Gantt, al trazar 7 hitos por vez.
Los datos en este gráfico se generan automáticamente según el contenido de la tabla anterior. 
No modifiques ni elimines esta tabla o su contenido.
La siguiente instrucción está en la celda A17.</t>
  </si>
  <si>
    <t>Las celdas G15 a I15 contienen los encabezados de datos de hitos dinámicos. 
La información de esta tabla puede aparecer en blanco y las fechas pueden parecer incorrectas. No rellenes, edites, elimines ni modifiques los datos o correrás el riesgo de sobrescribir fórmulas y arruinar la capacidad de realizar gráficos del diagrama.
La tabla permite representar 15 hitos. Para representar más de 15, simplemente expande la tabla para que abarque la cantidad deseada. Recuerda que solo debes agregar los hitos en la hoja de cálculo de datos del gráfico. No agregues contenido a esta tabla.
Hay una nota en la celda J15.
La siguiente instrucción está en la celda A32.</t>
  </si>
  <si>
    <t>Hay una nota en la celda J32.
Esta es la última instrucción en esta hoja de cálculo.</t>
  </si>
  <si>
    <t>Datos del gráfico dinámico, NO edites ni elimines esta hoja de cálculo.</t>
  </si>
  <si>
    <t>hoy, resalte coordenada X</t>
  </si>
  <si>
    <t>incremento de desplazamiento</t>
  </si>
  <si>
    <t>Rango de gráficos</t>
  </si>
  <si>
    <t>resaltar</t>
  </si>
  <si>
    <t>coordenada Y</t>
  </si>
  <si>
    <t>antigüedad</t>
  </si>
  <si>
    <t>Duración de la tarea en días</t>
  </si>
  <si>
    <t>puesto</t>
  </si>
  <si>
    <t>&lt;-- esta tabla crea el diagrama de Gantt, al trazar 7 hitos por vez.</t>
  </si>
  <si>
    <t>Gráficos de hitos</t>
  </si>
  <si>
    <t>Fecha</t>
  </si>
  <si>
    <t>Línea de base</t>
  </si>
  <si>
    <t>&lt;-- esta tabla crea los marcadores de hito en el diagrama de Gantt, donde se representan solo los hitos que pueden caber en el intervalo de fechas que se muestran; hasta 15 hitos</t>
  </si>
  <si>
    <t xml:space="preserve">&lt;--Para representar más de 15 hitos, simplemente expande esta tabla y escribe nuevas entradas en la tabla de hito en la hoja de cálculo de datos del gráfico.
</t>
  </si>
  <si>
    <t>Acerca de este libro</t>
  </si>
  <si>
    <t xml:space="preserve">Escribe la información del hito y la tarea en la hoja de cálculo de datos del gráfico. Para ubicar hitos en la escala de tiempo, escribe 0 en el campo de número de columna, a continuación, actualiza la posición de la etiqueta a "debajo" para evitar la superposición de etiquetas.
La columna de posición de la tabla de hito ubica los hitos dentro del gráfico de tareas, ya sea en la misma fila o en filas apiladas. Para representarlos en la misma fila, escribe el mismo número para cada hito en esta columna. Para representarlos en filas diferentes, escribe números diferentes. Los datos de ejemplo representan todos los hitos en la posición de fila 2.
</t>
  </si>
  <si>
    <t>Guía para los lectores de pantalla</t>
  </si>
  <si>
    <t xml:space="preserve">
No elimines ni modifiques contenido en la hoja de cálculo oculta. Si lo haces, puedes poner en peligro la integridad de los diagramas de Gantt.
La información puede aparecer en blanco y las fechas pueden parecer incorrectas. No rellenes, edites, elimines ni modifiques los datos o correrás el riesgo de sobrescribir fórmulas y arruinar la capacidad de realizar gráficos del diagrama.
La tabla HitosDinámicos permite representar 15 hitos. Para representar más de 15, simplemente expande la tabla para que abarque la cantidad deseada. Recuerda que solo debes agregar los datos reales del hito en la hoja de cálculo de datos del gráfico.
</t>
  </si>
  <si>
    <t>Sugerencias</t>
  </si>
  <si>
    <t xml:space="preserve">
De forma predeterminada, los hitos se representan en la fila 1 del diagrama de Gantt con la columna de posición de la hoja de cálculo de datos del gráfico, comenzando por la celda C5. Para ubicar los hitos en filas diferentes, basta con cambiar el número. 
</t>
  </si>
  <si>
    <t xml:space="preserve">La escala de tiempo de fecha del diagrama de Gantt se representa con un intervalo de 5 fechas. Para cambiarlo, selecciona la escala de tiempo de la hoja de cálculo del diagrama de Gantt y selecciona el formato de ejes. Cambiar la unidad principal de 5 a 1 o 10, por ejemplo. 
</t>
  </si>
  <si>
    <t>Esta es la última instrucción en esta hoja de cálculo.</t>
  </si>
  <si>
    <t>Selecciona la opción Sí en la celda E2 para resaltar la fecha actual de la hoja de cálculo del diagrama de Gantt. 
Selecciona la opción No en la celda E2 para no resaltar la fecha actual de la hoja de cálculo del diagrama de Gantt.
En la celda E2, selecciona ALT + flecha abajo para opciones.</t>
  </si>
  <si>
    <t xml:space="preserve">La configuración predeterminada es resaltar la fecha de hoy en el diagrama de Gantt. Para dejar de resaltar Hoy, simplemente selecciona "no" en la hoja de cálculo de datos del gráfico en la celda E2.
</t>
  </si>
  <si>
    <t>Crea un Diagrama de Gantt de seguimiento de fecha en esta hoja de cálculo.
El título de esta hoja de cálculo está en la celda B1. 
La información sobre cómo usar esta hoja de cálculo, incluidas las instrucciones para los lectores de pantalla, está en la hoja de cálculo Acerca de.
Continúa desplazándote hacia abajo en la columna A para obtener más instrucciones.</t>
  </si>
  <si>
    <t>Los encabezados de la tabla de hitos están en las celdas B5 a E5. Los encabezados de la tabla de tareas están en las celdas G5 a K5.
Los datos de ejemplo de hitos están en las celdas B6 a E17. 
Los datos de ejemplo de tareas están en las celdas G6 a J17.
La siguiente instrucción está en la celda A21.</t>
  </si>
  <si>
    <t>El encabezado de la tabla está en las celdas B3 y C3. Estas coordenadas crean el Hoy resaltar en el gráfico.
La primera columna señala el día, la segunda indica dibujar la línea que resalta hoy.
La fecha de la primera columna puede cambiar para que el rango de fecha del gráfico permanezca legible a medida que las fechas avanzan, sin embargo, una coordenada Y de 0 indica que no se dibuja ninguna línea.
No modifiques ni elimines este contenido, dado que podrían romperse los gráficos. Para dejar de resaltar Hoy, simplemente selecciona "no" en la hoja de cálculo de datos del gráfico en la celda E2.
La siguiente instrucción está en la celda A7.</t>
  </si>
  <si>
    <t xml:space="preserve">
Hay 4 hojas de cálculo en este libro. 
Datos del gráfico
Diagrama de Gantt
Datos de gráf. dinámico (ocultos)
Acerca de
Las instrucciones para cada hoja de cálculo están en la columna A a partir de la celda A1 de cada hoja de cálculo. Se escriben con texto oculto. Cada paso te guiará por la información de esa fila. Cada paso subsiguiente continúa en la celda A2, A3 y así sucesivamente, a menos que se indique lo contrario de forma explícita. Por ejemplo, el texto de instrucciones podría decir "pasar a la celda A6" para el siguiente paso. 
El texto oculto no se imprimirá.
Para quitar estas instrucciones de cualquier hoja de cálculo, basta con eliminar la columna A.
</t>
  </si>
  <si>
    <t>Datos de gráf. dinámico (ocultos)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</si>
</sst>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_-* #,##0\ &quot;€&quot;_-;\-* #,##0\ &quot;€&quot;_-;_-* &quot;-&quot;\ &quot;€&quot;_-;_-@_-"/>
    <numFmt numFmtId="165" formatCode="_-* #,##0.00\ &quot;€&quot;_-;\-* #,##0.00\ &quot;€&quot;_-;_-* &quot;-&quot;??\ &quot;€&quot;_-;_-@_-"/>
    <numFmt numFmtId="166" formatCode="#,##0_ ;\-#,##0\ "/>
  </numFmts>
  <fonts count="18" x14ac:knownFonts="1">
    <font>
      <sz val="11"/>
      <color theme="1"/>
      <name val="Calibri"/>
      <family val="2"/>
      <scheme val="minor"/>
    </font>
    <font>
      <b/>
      <sz val="14"/>
      <color theme="5" tint="-0.24994659260841701"/>
      <name val="Calibri Light"/>
      <family val="2"/>
      <scheme val="major"/>
    </font>
    <font>
      <sz val="11"/>
      <color theme="0"/>
      <name val="Calibri"/>
      <family val="2"/>
      <scheme val="minor"/>
    </font>
    <font>
      <b/>
      <sz val="12"/>
      <color theme="5" tint="-0.24994659260841701"/>
      <name val="Calibri"/>
      <family val="2"/>
      <scheme val="minor"/>
    </font>
    <font>
      <b/>
      <sz val="11"/>
      <color theme="3"/>
      <name val="Calibri"/>
      <family val="2"/>
      <scheme val="minor"/>
    </font>
    <font>
      <b/>
      <sz val="20"/>
      <color theme="5" tint="-0.499984740745262"/>
      <name val="Calibri Light"/>
      <family val="2"/>
      <scheme val="major"/>
    </font>
    <font>
      <i/>
      <sz val="10"/>
      <color theme="3"/>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s>
  <fills count="36">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1" fillId="0" borderId="0" applyNumberFormat="0" applyFill="0" applyProtection="0"/>
    <xf numFmtId="0" fontId="3" fillId="0" borderId="0" applyNumberFormat="0" applyFill="0" applyProtection="0">
      <alignment horizontal="right" vertical="center" indent="1"/>
    </xf>
    <xf numFmtId="0" fontId="5" fillId="0" borderId="0" applyNumberFormat="0" applyFill="0" applyProtection="0">
      <alignment vertical="center"/>
    </xf>
    <xf numFmtId="0" fontId="4" fillId="0" borderId="0" applyNumberFormat="0" applyFill="0" applyProtection="0"/>
    <xf numFmtId="0" fontId="6" fillId="0" borderId="0" applyNumberFormat="0" applyFill="0" applyBorder="0" applyProtection="0">
      <alignment wrapText="1"/>
    </xf>
    <xf numFmtId="14" fontId="7" fillId="0" borderId="0" applyFill="0" applyBorder="0">
      <alignment horizontal="center"/>
    </xf>
    <xf numFmtId="166" fontId="7" fillId="0" borderId="0" applyFont="0" applyFill="0" applyBorder="0" applyProtection="0">
      <alignment horizontal="center"/>
    </xf>
    <xf numFmtId="43"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4" fillId="0" borderId="0" applyNumberFormat="0" applyFill="0" applyBorder="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1" applyNumberFormat="0" applyAlignment="0" applyProtection="0"/>
    <xf numFmtId="0" fontId="12" fillId="9" borderId="2" applyNumberFormat="0" applyAlignment="0" applyProtection="0"/>
    <xf numFmtId="0" fontId="13" fillId="9" borderId="1" applyNumberFormat="0" applyAlignment="0" applyProtection="0"/>
    <xf numFmtId="0" fontId="14" fillId="0" borderId="3" applyNumberFormat="0" applyFill="0" applyAlignment="0" applyProtection="0"/>
    <xf numFmtId="0" fontId="15" fillId="10" borderId="4" applyNumberFormat="0" applyAlignment="0" applyProtection="0"/>
    <xf numFmtId="0" fontId="16" fillId="0" borderId="0" applyNumberFormat="0" applyFill="0" applyBorder="0" applyAlignment="0" applyProtection="0"/>
    <xf numFmtId="0" fontId="7" fillId="11" borderId="5" applyNumberFormat="0" applyFont="0" applyAlignment="0" applyProtection="0"/>
    <xf numFmtId="0" fontId="17" fillId="0" borderId="6" applyNumberFormat="0" applyFill="0" applyAlignment="0" applyProtection="0"/>
    <xf numFmtId="0" fontId="2"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cellStyleXfs>
  <cellXfs count="27">
    <xf numFmtId="0" fontId="0" fillId="0" borderId="0" xfId="0"/>
    <xf numFmtId="0" fontId="0" fillId="0" borderId="0" xfId="0" applyAlignment="1">
      <alignment wrapText="1"/>
    </xf>
    <xf numFmtId="14" fontId="0" fillId="0" borderId="0" xfId="0" applyNumberFormat="1"/>
    <xf numFmtId="0" fontId="0" fillId="0" borderId="0" xfId="0" applyNumberFormat="1"/>
    <xf numFmtId="0" fontId="0" fillId="0" borderId="0" xfId="0" applyAlignment="1">
      <alignment horizontal="right"/>
    </xf>
    <xf numFmtId="0" fontId="0" fillId="2" borderId="0" xfId="0" applyFill="1"/>
    <xf numFmtId="0" fontId="0" fillId="0" borderId="0" xfId="0" applyFont="1" applyFill="1" applyBorder="1"/>
    <xf numFmtId="0" fontId="0" fillId="0" borderId="0" xfId="0" applyFont="1" applyFill="1" applyBorder="1" applyAlignment="1">
      <alignment wrapText="1"/>
    </xf>
    <xf numFmtId="0" fontId="0" fillId="0" borderId="0" xfId="0" applyNumberFormat="1" applyFont="1" applyFill="1" applyBorder="1"/>
    <xf numFmtId="0" fontId="1" fillId="0" borderId="0" xfId="1"/>
    <xf numFmtId="0" fontId="1" fillId="0" borderId="0" xfId="1"/>
    <xf numFmtId="0" fontId="0" fillId="0" borderId="0" xfId="0" applyNumberFormat="1" applyFont="1" applyFill="1" applyBorder="1" applyAlignment="1">
      <alignment horizontal="center"/>
    </xf>
    <xf numFmtId="0" fontId="0" fillId="0" borderId="0" xfId="0" applyAlignment="1"/>
    <xf numFmtId="0" fontId="1" fillId="0" borderId="0" xfId="1"/>
    <xf numFmtId="0" fontId="2" fillId="0" borderId="0" xfId="0" applyFont="1" applyAlignment="1">
      <alignment wrapText="1"/>
    </xf>
    <xf numFmtId="0" fontId="2" fillId="0" borderId="0" xfId="0" applyFont="1" applyAlignment="1"/>
    <xf numFmtId="0" fontId="5" fillId="0" borderId="0" xfId="3">
      <alignment vertical="center"/>
    </xf>
    <xf numFmtId="0" fontId="0" fillId="3" borderId="0" xfId="0" applyFill="1"/>
    <xf numFmtId="0" fontId="6" fillId="0" borderId="0" xfId="5">
      <alignment wrapText="1"/>
    </xf>
    <xf numFmtId="0" fontId="6" fillId="0" borderId="0" xfId="5" applyFont="1">
      <alignment wrapText="1"/>
    </xf>
    <xf numFmtId="0" fontId="4" fillId="0" borderId="0" xfId="4"/>
    <xf numFmtId="0" fontId="0" fillId="0" borderId="0" xfId="0" applyNumberFormat="1" applyFont="1" applyFill="1" applyAlignment="1">
      <alignment horizontal="center"/>
    </xf>
    <xf numFmtId="0" fontId="4" fillId="0" borderId="0" xfId="4" applyFill="1"/>
    <xf numFmtId="14" fontId="7" fillId="0" borderId="0" xfId="6">
      <alignment horizontal="center"/>
    </xf>
    <xf numFmtId="166" fontId="0" fillId="0" borderId="0" xfId="7" applyFont="1">
      <alignment horizontal="center"/>
    </xf>
    <xf numFmtId="0" fontId="0" fillId="4" borderId="0" xfId="0" applyFill="1"/>
    <xf numFmtId="0" fontId="3" fillId="0" borderId="0" xfId="2" applyAlignment="1">
      <alignment horizontal="center" vertical="center"/>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4" builtinId="27" customBuiltin="1"/>
    <cellStyle name="Calculation" xfId="18" builtinId="22" customBuiltin="1"/>
    <cellStyle name="Check Cell" xfId="20" builtinId="23" customBuiltin="1"/>
    <cellStyle name="Comma" xfId="8" builtinId="3" customBuiltin="1"/>
    <cellStyle name="Comma [0]" xfId="7" builtinId="6" customBuiltin="1"/>
    <cellStyle name="Currency" xfId="9" builtinId="4" customBuiltin="1"/>
    <cellStyle name="Currency [0]" xfId="10" builtinId="7" customBuiltin="1"/>
    <cellStyle name="Date" xfId="6" xr:uid="{6EB70F65-3733-4804-9FF5-428A9E5C4ABE}"/>
    <cellStyle name="Explanatory Text" xfId="5" builtinId="53" customBuiltin="1"/>
    <cellStyle name="Good" xfId="13" builtinId="26" customBuiltin="1"/>
    <cellStyle name="Heading 1" xfId="1" builtinId="16" customBuiltin="1"/>
    <cellStyle name="Heading 2" xfId="2" builtinId="17" customBuiltin="1"/>
    <cellStyle name="Heading 3" xfId="4" builtinId="18" customBuiltin="1"/>
    <cellStyle name="Heading 4" xfId="12" builtinId="19" customBuiltin="1"/>
    <cellStyle name="Input" xfId="16" builtinId="20" customBuiltin="1"/>
    <cellStyle name="Linked Cell" xfId="19" builtinId="24" customBuiltin="1"/>
    <cellStyle name="Neutral" xfId="15" builtinId="28" customBuiltin="1"/>
    <cellStyle name="Normal" xfId="0" builtinId="0" customBuiltin="1"/>
    <cellStyle name="Note" xfId="22" builtinId="10" customBuiltin="1"/>
    <cellStyle name="Output" xfId="17" builtinId="21" customBuiltin="1"/>
    <cellStyle name="Percent" xfId="11" builtinId="5" customBuiltin="1"/>
    <cellStyle name="Title" xfId="3" builtinId="15" customBuiltin="1"/>
    <cellStyle name="Total" xfId="23" builtinId="25" customBuiltin="1"/>
    <cellStyle name="Warning Text" xfId="21" builtinId="11" customBuiltin="1"/>
  </cellStyles>
  <dxfs count="23">
    <dxf>
      <numFmt numFmtId="167" formatCode="dd/mm/yyyy"/>
    </dxf>
    <dxf>
      <numFmt numFmtId="167" formatCode="dd/mm/yyyy"/>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general" vertical="bottom" textRotation="0" wrapText="1" indent="0" justifyLastLine="0" shrinkToFit="0" readingOrder="0"/>
    </dxf>
    <dxf>
      <numFmt numFmtId="0" formatCode="General"/>
    </dxf>
    <dxf>
      <numFmt numFmtId="167" formatCode="dd/mm/yyyy"/>
    </dxf>
    <dxf>
      <numFmt numFmtId="0" formatCode="General"/>
    </dxf>
    <dxf>
      <numFmt numFmtId="0" formatCode="General"/>
    </dxf>
    <dxf>
      <font>
        <b val="0"/>
        <i val="0"/>
        <strike val="0"/>
        <condense val="0"/>
        <extend val="0"/>
        <outline val="0"/>
        <shadow val="0"/>
        <u val="none"/>
        <vertAlign val="baseline"/>
        <sz val="11"/>
        <color theme="1"/>
        <name val="Calibri"/>
        <family val="2"/>
        <scheme val="minor"/>
      </font>
      <numFmt numFmtId="0" formatCode="General"/>
      <alignment horizontal="center" vertical="bottom" textRotation="0" wrapText="0" indent="0" justifyLastLine="0" shrinkToFit="0" readingOrder="0"/>
      <protection locked="1" hidden="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ill>
        <patternFill>
          <bgColor theme="7" tint="0.79998168889431442"/>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bottom" textRotation="0" wrapText="0" indent="0" justifyLastLine="0" shrinkToFit="0" readingOrder="0"/>
    </dxf>
    <dxf>
      <fill>
        <patternFill patternType="solid">
          <fgColor theme="5" tint="0.79998168889431442"/>
          <bgColor theme="5" tint="0.79998168889431442"/>
        </patternFill>
      </fill>
    </dxf>
    <dxf>
      <font>
        <color theme="5" tint="-0.499984740745262"/>
      </font>
      <fill>
        <patternFill patternType="solid">
          <fgColor theme="5" tint="0.79995117038483843"/>
          <bgColor theme="0" tint="-4.9989318521683403E-2"/>
        </patternFill>
      </fill>
    </dxf>
    <dxf>
      <fill>
        <patternFill>
          <bgColor theme="0" tint="-4.9989318521683403E-2"/>
        </patternFill>
      </fill>
    </dxf>
    <dxf>
      <font>
        <b/>
        <color theme="5" tint="-0.249977111117893"/>
      </font>
      <border>
        <bottom style="thin">
          <color theme="5" tint="-0.24994659260841701"/>
        </bottom>
      </border>
    </dxf>
    <dxf>
      <font>
        <color theme="5" tint="-0.499984740745262"/>
      </font>
      <border>
        <top style="thin">
          <color theme="5" tint="-0.24994659260841701"/>
        </top>
        <bottom style="thin">
          <color theme="5" tint="-0.24994659260841701"/>
        </bottom>
      </border>
    </dxf>
  </dxfs>
  <tableStyles count="1" defaultTableStyle="Date Tracking Gantt Chart" defaultPivotStyle="PivotStyleLight16">
    <tableStyle name="Date Tracking Gantt Chart" pivot="0" count="5" xr9:uid="{FE5A7A51-290B-4843-B986-5E08FCB37B0E}">
      <tableStyleElement type="wholeTable" dxfId="22"/>
      <tableStyleElement type="headerRow" dxfId="21"/>
      <tableStyleElement type="firstColumn" dxfId="20"/>
      <tableStyleElement type="firstRowStripe" dxfId="19"/>
      <tableStyleElement type="firstColumnStrip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noFill/>
              <a:round/>
            </a:ln>
            <a:effectLst/>
          </c:spPr>
          <c:marker>
            <c:symbol val="circle"/>
            <c:size val="5"/>
            <c:spPr>
              <a:noFill/>
              <a:ln w="9525">
                <a:noFill/>
              </a:ln>
              <a:effectLst/>
            </c:spPr>
          </c:marker>
          <c:dLbls>
            <c:dLbl>
              <c:idx val="0"/>
              <c:tx>
                <c:rich>
                  <a:bodyPr/>
                  <a:lstStyle/>
                  <a:p>
                    <a:fld id="{2FC47862-EB17-4FC9-8B98-E68189AB320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CCF3-4D6B-A363-E3E4CAC6EE6E}"/>
                </c:ext>
              </c:extLst>
            </c:dLbl>
            <c:dLbl>
              <c:idx val="1"/>
              <c:tx>
                <c:rich>
                  <a:bodyPr/>
                  <a:lstStyle/>
                  <a:p>
                    <a:fld id="{0CEB4438-E7C9-4945-99EE-9CFFF23D0BC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CCF3-4D6B-A363-E3E4CAC6EE6E}"/>
                </c:ext>
              </c:extLst>
            </c:dLbl>
            <c:dLbl>
              <c:idx val="2"/>
              <c:tx>
                <c:rich>
                  <a:bodyPr/>
                  <a:lstStyle/>
                  <a:p>
                    <a:fld id="{4B3F67D5-D33D-40C2-B71C-44CE661B736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CCF3-4D6B-A363-E3E4CAC6EE6E}"/>
                </c:ext>
              </c:extLst>
            </c:dLbl>
            <c:dLbl>
              <c:idx val="3"/>
              <c:tx>
                <c:rich>
                  <a:bodyPr/>
                  <a:lstStyle/>
                  <a:p>
                    <a:fld id="{2A3B67C5-B4C2-4591-968E-F6901069D9A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CCF3-4D6B-A363-E3E4CAC6EE6E}"/>
                </c:ext>
              </c:extLst>
            </c:dLbl>
            <c:dLbl>
              <c:idx val="4"/>
              <c:tx>
                <c:rich>
                  <a:bodyPr/>
                  <a:lstStyle/>
                  <a:p>
                    <a:fld id="{7DE7159E-6E59-4F86-96E9-299B3F261C9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CCF3-4D6B-A363-E3E4CAC6EE6E}"/>
                </c:ext>
              </c:extLst>
            </c:dLbl>
            <c:dLbl>
              <c:idx val="5"/>
              <c:tx>
                <c:rich>
                  <a:bodyPr/>
                  <a:lstStyle/>
                  <a:p>
                    <a:fld id="{E207368C-EB16-43F2-921A-D55B3EBCC8B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CCF3-4D6B-A363-E3E4CAC6EE6E}"/>
                </c:ext>
              </c:extLst>
            </c:dLbl>
            <c:dLbl>
              <c:idx val="6"/>
              <c:tx>
                <c:rich>
                  <a:bodyPr/>
                  <a:lstStyle/>
                  <a:p>
                    <a:fld id="{E5F15FC8-FCDB-4E58-937B-DBDE444B9A5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CCF3-4D6B-A363-E3E4CAC6EE6E}"/>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accent2">
                        <a:lumMod val="60000"/>
                        <a:lumOff val="40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Dir val="x"/>
            <c:errBarType val="plus"/>
            <c:errValType val="cust"/>
            <c:noEndCap val="1"/>
            <c:plus>
              <c:numRef>
                <c:f>'Datos de gráf. dinámico ocultos'!$D$15:$D$21</c:f>
                <c:numCache>
                  <c:formatCode>General</c:formatCode>
                  <c:ptCount val="7"/>
                  <c:pt idx="0">
                    <c:v>2</c:v>
                  </c:pt>
                  <c:pt idx="1">
                    <c:v>2</c:v>
                  </c:pt>
                  <c:pt idx="2">
                    <c:v>6</c:v>
                  </c:pt>
                  <c:pt idx="3">
                    <c:v>8</c:v>
                  </c:pt>
                  <c:pt idx="4">
                    <c:v>7</c:v>
                  </c:pt>
                  <c:pt idx="5">
                    <c:v>3</c:v>
                  </c:pt>
                  <c:pt idx="6">
                    <c:v>16</c:v>
                  </c:pt>
                </c:numCache>
              </c:numRef>
            </c:plus>
            <c:minus>
              <c:numLit>
                <c:formatCode>General</c:formatCode>
                <c:ptCount val="1"/>
                <c:pt idx="0">
                  <c:v>1</c:v>
                </c:pt>
              </c:numLit>
            </c:minus>
            <c:spPr>
              <a:noFill/>
              <a:ln w="101600" cap="flat" cmpd="sng" algn="ctr">
                <a:solidFill>
                  <a:schemeClr val="accent2">
                    <a:lumMod val="60000"/>
                    <a:lumOff val="40000"/>
                  </a:schemeClr>
                </a:solidFill>
                <a:round/>
              </a:ln>
              <a:effectLst/>
            </c:spPr>
          </c:errBars>
          <c:xVal>
            <c:numRef>
              <c:f>'Datos de gráf. dinámico ocultos'!$C$15:$C$21</c:f>
              <c:numCache>
                <c:formatCode>m/d/yyyy</c:formatCode>
                <c:ptCount val="7"/>
                <c:pt idx="0">
                  <c:v>43327</c:v>
                </c:pt>
                <c:pt idx="1">
                  <c:v>43328</c:v>
                </c:pt>
                <c:pt idx="2">
                  <c:v>43328</c:v>
                </c:pt>
                <c:pt idx="3">
                  <c:v>43329</c:v>
                </c:pt>
                <c:pt idx="4">
                  <c:v>43336</c:v>
                </c:pt>
                <c:pt idx="5">
                  <c:v>43340</c:v>
                </c:pt>
                <c:pt idx="6">
                  <c:v>43343</c:v>
                </c:pt>
              </c:numCache>
            </c:numRef>
          </c:xVal>
          <c:yVal>
            <c:numRef>
              <c:f>'Datos de gráf. dinámico ocultos'!$E$15:$E$21</c:f>
              <c:numCache>
                <c:formatCode>General</c:formatCode>
                <c:ptCount val="7"/>
                <c:pt idx="0">
                  <c:v>8</c:v>
                </c:pt>
                <c:pt idx="1">
                  <c:v>7</c:v>
                </c:pt>
                <c:pt idx="2">
                  <c:v>6</c:v>
                </c:pt>
                <c:pt idx="3">
                  <c:v>5</c:v>
                </c:pt>
                <c:pt idx="4">
                  <c:v>4</c:v>
                </c:pt>
                <c:pt idx="5">
                  <c:v>3</c:v>
                </c:pt>
                <c:pt idx="6">
                  <c:v>2</c:v>
                </c:pt>
              </c:numCache>
            </c:numRef>
          </c:yVal>
          <c:smooth val="0"/>
          <c:extLst>
            <c:ext xmlns:c15="http://schemas.microsoft.com/office/drawing/2012/chart" uri="{02D57815-91ED-43cb-92C2-25804820EDAC}">
              <c15:datalabelsRange>
                <c15:f>'Datos de gráf. dinámico ocultos'!$B$15:$B$21</c15:f>
                <c15:dlblRangeCache>
                  <c:ptCount val="7"/>
                  <c:pt idx="0">
                    <c:v>Actividad 1</c:v>
                  </c:pt>
                  <c:pt idx="1">
                    <c:v>Actividad 2</c:v>
                  </c:pt>
                  <c:pt idx="2">
                    <c:v>Actividad 3</c:v>
                  </c:pt>
                  <c:pt idx="3">
                    <c:v>Actividad 4</c:v>
                  </c:pt>
                  <c:pt idx="4">
                    <c:v>Actividad 5</c:v>
                  </c:pt>
                  <c:pt idx="5">
                    <c:v>Actividad 6</c:v>
                  </c:pt>
                  <c:pt idx="6">
                    <c:v>Actividad 7</c:v>
                  </c:pt>
                </c15:dlblRangeCache>
              </c15:datalabelsRange>
            </c:ext>
            <c:ext xmlns:c16="http://schemas.microsoft.com/office/drawing/2014/chart" uri="{C3380CC4-5D6E-409C-BE32-E72D297353CC}">
              <c16:uniqueId val="{0000000A-CCF3-4D6B-A363-E3E4CAC6EE6E}"/>
            </c:ext>
          </c:extLst>
        </c:ser>
        <c:ser>
          <c:idx val="1"/>
          <c:order val="1"/>
          <c:tx>
            <c:strRef>
              <c:f>'Datos de gráf. dinámico ocultos'!$B$2</c:f>
              <c:strCache>
                <c:ptCount val="1"/>
                <c:pt idx="0">
                  <c:v>Hoy</c:v>
                </c:pt>
              </c:strCache>
            </c:strRef>
          </c:tx>
          <c:spPr>
            <a:ln w="25400" cap="rnd">
              <a:noFill/>
              <a:round/>
            </a:ln>
            <a:effectLst/>
          </c:spPr>
          <c:marker>
            <c:symbol val="circle"/>
            <c:size val="5"/>
            <c:spPr>
              <a:noFill/>
              <a:ln w="9525">
                <a:noFill/>
              </a:ln>
              <a:effectLst/>
            </c:spPr>
          </c:marker>
          <c:dLbls>
            <c:dLbl>
              <c:idx val="0"/>
              <c:tx>
                <c:rich>
                  <a:bodyPr rot="0" spcFirstLastPara="1" vertOverflow="ellipsis" vert="horz" wrap="square" lIns="38100" tIns="19050" rIns="38100" bIns="19050" anchor="ctr" anchorCtr="1">
                    <a:spAutoFit/>
                  </a:bodyPr>
                  <a:lstStyle/>
                  <a:p>
                    <a:pPr>
                      <a:defRPr sz="1100" b="0" i="0" u="none" strike="noStrike" kern="1200" baseline="0">
                        <a:solidFill>
                          <a:schemeClr val="bg2"/>
                        </a:solidFill>
                        <a:latin typeface="+mn-lt"/>
                        <a:ea typeface="+mn-ea"/>
                        <a:cs typeface="+mn-cs"/>
                      </a:defRPr>
                    </a:pPr>
                    <a:fld id="{1A560659-C16B-41DD-A09D-A75D3E19774F}" type="CELLRANGE">
                      <a:rPr lang="en-US"/>
                      <a:pPr>
                        <a:defRPr sz="1100">
                          <a:solidFill>
                            <a:schemeClr val="bg2"/>
                          </a:solidFill>
                        </a:defRPr>
                      </a:pPr>
                      <a:t>[CELLRANGE]</a:t>
                    </a:fld>
                    <a:endParaRPr lang="en-US"/>
                  </a:p>
                </c:rich>
              </c:tx>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2"/>
                      </a:solidFill>
                      <a:latin typeface="+mn-lt"/>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CCF3-4D6B-A363-E3E4CAC6EE6E}"/>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CF3-4D6B-A363-E3E4CAC6EE6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Dir val="y"/>
            <c:errBarType val="minus"/>
            <c:errValType val="percentage"/>
            <c:noEndCap val="0"/>
            <c:val val="100"/>
            <c:spPr>
              <a:noFill/>
              <a:ln w="25400" cap="flat" cmpd="sng" algn="ctr">
                <a:solidFill>
                  <a:schemeClr val="bg2"/>
                </a:solidFill>
                <a:prstDash val="solid"/>
                <a:miter lim="800000"/>
              </a:ln>
              <a:effectLst/>
            </c:spPr>
          </c:errBars>
          <c:xVal>
            <c:numRef>
              <c:f>'Datos de gráf. dinámico ocultos'!$B$4:$B$5</c:f>
              <c:numCache>
                <c:formatCode>m/d/yyyy</c:formatCode>
                <c:ptCount val="2"/>
                <c:pt idx="0">
                  <c:v>43328</c:v>
                </c:pt>
                <c:pt idx="1">
                  <c:v>43328</c:v>
                </c:pt>
              </c:numCache>
            </c:numRef>
          </c:xVal>
          <c:yVal>
            <c:numRef>
              <c:f>'Datos de gráf. dinámico ocultos'!$C$4:$C$5</c:f>
              <c:numCache>
                <c:formatCode>General</c:formatCode>
                <c:ptCount val="2"/>
                <c:pt idx="0">
                  <c:v>9</c:v>
                </c:pt>
                <c:pt idx="1">
                  <c:v>9</c:v>
                </c:pt>
              </c:numCache>
            </c:numRef>
          </c:yVal>
          <c:smooth val="0"/>
          <c:extLst>
            <c:ext xmlns:c15="http://schemas.microsoft.com/office/drawing/2012/chart" uri="{02D57815-91ED-43cb-92C2-25804820EDAC}">
              <c15:datalabelsRange>
                <c15:f>'Datos de gráf. dinámico ocultos'!$B$2</c15:f>
                <c15:dlblRangeCache>
                  <c:ptCount val="1"/>
                  <c:pt idx="0">
                    <c:v>Hoy</c:v>
                  </c:pt>
                </c15:dlblRangeCache>
              </c15:datalabelsRange>
            </c:ext>
            <c:ext xmlns:c16="http://schemas.microsoft.com/office/drawing/2014/chart" uri="{C3380CC4-5D6E-409C-BE32-E72D297353CC}">
              <c16:uniqueId val="{00000011-CCF3-4D6B-A363-E3E4CAC6EE6E}"/>
            </c:ext>
          </c:extLst>
        </c:ser>
        <c:ser>
          <c:idx val="2"/>
          <c:order val="2"/>
          <c:spPr>
            <a:ln w="25400" cap="rnd">
              <a:noFill/>
              <a:round/>
            </a:ln>
            <a:effectLst/>
          </c:spPr>
          <c:marker>
            <c:symbol val="circle"/>
            <c:size val="5"/>
            <c:spPr>
              <a:solidFill>
                <a:schemeClr val="accent6"/>
              </a:solidFill>
              <a:ln w="9525" cap="rnd">
                <a:noFill/>
              </a:ln>
              <a:effectLst/>
            </c:spPr>
          </c:marker>
          <c:dLbls>
            <c:dLbl>
              <c:idx val="0"/>
              <c:tx>
                <c:rich>
                  <a:bodyPr/>
                  <a:lstStyle/>
                  <a:p>
                    <a:fld id="{A741CCA5-EBE1-4341-9FE3-66957F47B31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CCF3-4D6B-A363-E3E4CAC6EE6E}"/>
                </c:ext>
              </c:extLst>
            </c:dLbl>
            <c:dLbl>
              <c:idx val="1"/>
              <c:tx>
                <c:rich>
                  <a:bodyPr/>
                  <a:lstStyle/>
                  <a:p>
                    <a:fld id="{6B755B8A-AC72-474A-802C-313A3D3C09AA}" type="CELLRANGE">
                      <a:rPr lang="es-E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CCF3-4D6B-A363-E3E4CAC6EE6E}"/>
                </c:ext>
              </c:extLst>
            </c:dLbl>
            <c:dLbl>
              <c:idx val="2"/>
              <c:tx>
                <c:rich>
                  <a:bodyPr/>
                  <a:lstStyle/>
                  <a:p>
                    <a:fld id="{C281D45E-EAF5-4120-86C2-4B947C90DC0D}" type="CELLRANGE">
                      <a:rPr lang="es-E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CCF3-4D6B-A363-E3E4CAC6EE6E}"/>
                </c:ext>
              </c:extLst>
            </c:dLbl>
            <c:dLbl>
              <c:idx val="3"/>
              <c:tx>
                <c:rich>
                  <a:bodyPr/>
                  <a:lstStyle/>
                  <a:p>
                    <a:fld id="{3285A1D0-0811-454E-99B7-D699AC7B7DA5}" type="CELLRANGE">
                      <a:rPr lang="es-E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CCF3-4D6B-A363-E3E4CAC6EE6E}"/>
                </c:ext>
              </c:extLst>
            </c:dLbl>
            <c:dLbl>
              <c:idx val="4"/>
              <c:tx>
                <c:rich>
                  <a:bodyPr/>
                  <a:lstStyle/>
                  <a:p>
                    <a:fld id="{37D1E794-10DA-4035-B7AE-350462CAD194}" type="CELLRANGE">
                      <a:rPr lang="es-E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CCF3-4D6B-A363-E3E4CAC6EE6E}"/>
                </c:ext>
              </c:extLst>
            </c:dLbl>
            <c:dLbl>
              <c:idx val="5"/>
              <c:tx>
                <c:rich>
                  <a:bodyPr/>
                  <a:lstStyle/>
                  <a:p>
                    <a:fld id="{ADCDB6A9-CE67-4324-ABEF-327CE49BACA0}" type="CELLRANGE">
                      <a:rPr lang="es-E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CCF3-4D6B-A363-E3E4CAC6EE6E}"/>
                </c:ext>
              </c:extLst>
            </c:dLbl>
            <c:dLbl>
              <c:idx val="6"/>
              <c:tx>
                <c:rich>
                  <a:bodyPr/>
                  <a:lstStyle/>
                  <a:p>
                    <a:fld id="{91B3EC62-11AD-479F-B2B4-35D6D7D9ACFF}" type="CELLRANGE">
                      <a:rPr lang="es-E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CCF3-4D6B-A363-E3E4CAC6EE6E}"/>
                </c:ext>
              </c:extLst>
            </c:dLbl>
            <c:dLbl>
              <c:idx val="7"/>
              <c:tx>
                <c:rich>
                  <a:bodyPr/>
                  <a:lstStyle/>
                  <a:p>
                    <a:fld id="{0B15E961-6D83-4A50-AACE-62D81A4A4D3A}" type="CELLRANGE">
                      <a:rPr lang="es-E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CCF3-4D6B-A363-E3E4CAC6EE6E}"/>
                </c:ext>
              </c:extLst>
            </c:dLbl>
            <c:dLbl>
              <c:idx val="8"/>
              <c:tx>
                <c:rich>
                  <a:bodyPr/>
                  <a:lstStyle/>
                  <a:p>
                    <a:fld id="{9F9553D7-28AD-4021-80CE-5B8863B311AB}" type="CELLRANGE">
                      <a:rPr lang="es-E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A516-4FC6-AE94-903701FF51CF}"/>
                </c:ext>
              </c:extLst>
            </c:dLbl>
            <c:dLbl>
              <c:idx val="9"/>
              <c:tx>
                <c:rich>
                  <a:bodyPr/>
                  <a:lstStyle/>
                  <a:p>
                    <a:fld id="{3F3177D5-3F4E-4CBB-8A35-F8F7BC99D1D8}" type="CELLRANGE">
                      <a:rPr lang="es-E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A516-4FC6-AE94-903701FF51CF}"/>
                </c:ext>
              </c:extLst>
            </c:dLbl>
            <c:dLbl>
              <c:idx val="10"/>
              <c:tx>
                <c:rich>
                  <a:bodyPr/>
                  <a:lstStyle/>
                  <a:p>
                    <a:fld id="{B750F210-70A1-4F81-8A82-A403AC61ACBB}" type="CELLRANGE">
                      <a:rPr lang="es-E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A516-4FC6-AE94-903701FF51CF}"/>
                </c:ext>
              </c:extLst>
            </c:dLbl>
            <c:dLbl>
              <c:idx val="11"/>
              <c:tx>
                <c:rich>
                  <a:bodyPr/>
                  <a:lstStyle/>
                  <a:p>
                    <a:fld id="{20278409-3999-4A85-9445-EF407C267039}" type="CELLRANGE">
                      <a:rPr lang="es-E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A516-4FC6-AE94-903701FF51CF}"/>
                </c:ext>
              </c:extLst>
            </c:dLbl>
            <c:dLbl>
              <c:idx val="12"/>
              <c:tx>
                <c:rich>
                  <a:bodyPr/>
                  <a:lstStyle/>
                  <a:p>
                    <a:fld id="{3186692B-E95A-4EC2-A85C-371E0E1F39BF}" type="CELLRANGE">
                      <a:rPr lang="es-E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A516-4FC6-AE94-903701FF51CF}"/>
                </c:ext>
              </c:extLst>
            </c:dLbl>
            <c:dLbl>
              <c:idx val="13"/>
              <c:tx>
                <c:rich>
                  <a:bodyPr/>
                  <a:lstStyle/>
                  <a:p>
                    <a:fld id="{75251336-02E9-4E62-8E83-346538E05E49}" type="CELLRANGE">
                      <a:rPr lang="es-E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A516-4FC6-AE94-903701FF51CF}"/>
                </c:ext>
              </c:extLst>
            </c:dLbl>
            <c:dLbl>
              <c:idx val="14"/>
              <c:tx>
                <c:rich>
                  <a:bodyPr/>
                  <a:lstStyle/>
                  <a:p>
                    <a:fld id="{A1065D01-DF0D-48CF-BEDC-CF871F5090C9}" type="CELLRANGE">
                      <a:rPr lang="es-E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A516-4FC6-AE94-903701FF51CF}"/>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516-4FC6-AE94-903701FF51CF}"/>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accent6"/>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'Datos de gráf. dinámico ocultos'!$H$18:$H$32</c:f>
              <c:numCache>
                <c:formatCode>m/d/yyyy</c:formatCode>
                <c:ptCount val="15"/>
                <c:pt idx="0">
                  <c:v>43337</c:v>
                </c:pt>
                <c:pt idx="1">
                  <c:v>43342</c:v>
                </c:pt>
                <c:pt idx="2">
                  <c:v>43342</c:v>
                </c:pt>
                <c:pt idx="3">
                  <c:v>43342</c:v>
                </c:pt>
                <c:pt idx="4">
                  <c:v>43342</c:v>
                </c:pt>
                <c:pt idx="5">
                  <c:v>43342</c:v>
                </c:pt>
                <c:pt idx="6">
                  <c:v>43342</c:v>
                </c:pt>
                <c:pt idx="7">
                  <c:v>43342</c:v>
                </c:pt>
                <c:pt idx="8">
                  <c:v>43342</c:v>
                </c:pt>
                <c:pt idx="9">
                  <c:v>43342</c:v>
                </c:pt>
                <c:pt idx="10">
                  <c:v>43342</c:v>
                </c:pt>
                <c:pt idx="11">
                  <c:v>43342</c:v>
                </c:pt>
                <c:pt idx="12">
                  <c:v>43342</c:v>
                </c:pt>
                <c:pt idx="13">
                  <c:v>43342</c:v>
                </c:pt>
                <c:pt idx="14">
                  <c:v>43342</c:v>
                </c:pt>
              </c:numCache>
            </c:numRef>
          </c:xVal>
          <c:yVal>
            <c:numRef>
              <c:f>'Datos de gráf. dinámico ocultos'!$I$18:$I$33</c:f>
              <c:numCache>
                <c:formatCode>General</c:formatCode>
                <c:ptCount val="16"/>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extLst>
            <c:ext xmlns:c15="http://schemas.microsoft.com/office/drawing/2012/chart" uri="{02D57815-91ED-43cb-92C2-25804820EDAC}">
              <c15:datalabelsRange>
                <c15:f>'Datos de gráf. dinámico ocultos'!$G$18:$G$33</c15:f>
                <c15:dlblRangeCache>
                  <c:ptCount val="16"/>
                  <c:pt idx="0">
                    <c:v>Hito 1</c:v>
                  </c:pt>
                </c15:dlblRangeCache>
              </c15:datalabelsRange>
            </c:ext>
            <c:ext xmlns:c16="http://schemas.microsoft.com/office/drawing/2014/chart" uri="{C3380CC4-5D6E-409C-BE32-E72D297353CC}">
              <c16:uniqueId val="{00000017-CCF3-4D6B-A363-E3E4CAC6EE6E}"/>
            </c:ext>
          </c:extLst>
        </c:ser>
        <c:dLbls>
          <c:dLblPos val="t"/>
          <c:showLegendKey val="0"/>
          <c:showVal val="1"/>
          <c:showCatName val="0"/>
          <c:showSerName val="0"/>
          <c:showPercent val="0"/>
          <c:showBubbleSize val="0"/>
        </c:dLbls>
        <c:axId val="604342632"/>
        <c:axId val="604342960"/>
      </c:scatterChart>
      <c:valAx>
        <c:axId val="604342632"/>
        <c:scaling>
          <c:orientation val="minMax"/>
        </c:scaling>
        <c:delete val="0"/>
        <c:axPos val="b"/>
        <c:majorGridlines>
          <c:spPr>
            <a:ln w="9525" cap="flat" cmpd="sng" algn="ctr">
              <a:solidFill>
                <a:schemeClr val="tx2"/>
              </a:solidFill>
              <a:round/>
            </a:ln>
            <a:effectLst/>
          </c:spPr>
        </c:majorGridlines>
        <c:numFmt formatCode="m/d/yyyy" sourceLinked="1"/>
        <c:majorTickMark val="none"/>
        <c:minorTickMark val="none"/>
        <c:tickLblPos val="nextTo"/>
        <c:spPr>
          <a:noFill/>
          <a:ln w="101600" cap="flat" cmpd="sng" algn="ctr">
            <a:solidFill>
              <a:schemeClr val="accent6"/>
            </a:solidFill>
            <a:round/>
          </a:ln>
          <a:effectLst/>
        </c:spPr>
        <c:txPr>
          <a:bodyPr rot="-1800000" spcFirstLastPara="1" vertOverflow="ellipsis" wrap="square" anchor="ctr" anchorCtr="1"/>
          <a:lstStyle/>
          <a:p>
            <a:pPr>
              <a:defRPr sz="1100" b="0" i="0" u="none" strike="noStrike" kern="1200" baseline="0">
                <a:solidFill>
                  <a:schemeClr val="accent6"/>
                </a:solidFill>
                <a:latin typeface="+mn-lt"/>
                <a:ea typeface="+mn-ea"/>
                <a:cs typeface="+mn-cs"/>
              </a:defRPr>
            </a:pPr>
            <a:endParaRPr lang="en-US"/>
          </a:p>
        </c:txPr>
        <c:crossAx val="604342960"/>
        <c:crosses val="autoZero"/>
        <c:crossBetween val="midCat"/>
        <c:majorUnit val="5"/>
      </c:valAx>
      <c:valAx>
        <c:axId val="604342960"/>
        <c:scaling>
          <c:orientation val="minMax"/>
        </c:scaling>
        <c:delete val="1"/>
        <c:axPos val="l"/>
        <c:numFmt formatCode="General" sourceLinked="1"/>
        <c:majorTickMark val="none"/>
        <c:minorTickMark val="none"/>
        <c:tickLblPos val="none"/>
        <c:crossAx val="60434263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tx1"/>
    </a:solidFill>
    <a:ln w="9525" cap="flat" cmpd="sng" algn="ctr">
      <a:no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atos de gráf. dinámico ocultos'!$B$8" horiz="1" max="100" page="4"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195262</xdr:colOff>
      <xdr:row>0</xdr:row>
      <xdr:rowOff>295276</xdr:rowOff>
    </xdr:from>
    <xdr:to>
      <xdr:col>17</xdr:col>
      <xdr:colOff>609599</xdr:colOff>
      <xdr:row>2</xdr:row>
      <xdr:rowOff>2019300</xdr:rowOff>
    </xdr:to>
    <xdr:graphicFrame macro="">
      <xdr:nvGraphicFramePr>
        <xdr:cNvPr id="5" name="Gráfico 4" descr="A Gantt Chart graphing 8 tasks and milestones at a time, with a highlighted marker tracking the current date. A scrollbar above the chart allows paginating through all of the tasks and milestones in the Chart Data worksheet.">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38100</xdr:colOff>
          <xdr:row>0</xdr:row>
          <xdr:rowOff>85725</xdr:rowOff>
        </xdr:from>
        <xdr:to>
          <xdr:col>18</xdr:col>
          <xdr:colOff>0</xdr:colOff>
          <xdr:row>0</xdr:row>
          <xdr:rowOff>266700</xdr:rowOff>
        </xdr:to>
        <xdr:sp macro="" textlink="">
          <xdr:nvSpPr>
            <xdr:cNvPr id="3074" name="Barra de desplazamiento 2" descr="Scrollbar for scrolling through 8 tasks at a time within the Gantt Chart."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2DCCC90-6A03-4F39-A9BB-582A9958C0EF}" name="Tareas" displayName="Tareas" ref="G5:K25" totalsRowShown="0">
  <autoFilter ref="G5:K25" xr:uid="{22AFF5BD-21AE-4912-A8C2-DAA508F7F469}"/>
  <sortState ref="G6:J25">
    <sortCondition ref="H5:H25"/>
  </sortState>
  <tableColumns count="5">
    <tableColumn id="4" xr3:uid="{8D50EF12-D72C-4368-8326-03E797ADB3CB}" name="N.º" dataDxfId="17"/>
    <tableColumn id="1" xr3:uid="{6CD36057-C64E-48FF-8662-5FD7B4F32BF9}" name="Fecha de inicio" dataCellStyle="Date"/>
    <tableColumn id="2" xr3:uid="{96A5962B-4C06-442F-8E89-23604EF5C723}" name="Fecha de finalización" dataCellStyle="Date"/>
    <tableColumn id="3" xr3:uid="{16FB4742-B3F6-42FC-9A10-1D5DD112F2D1}" name="Tarea"/>
    <tableColumn id="5" xr3:uid="{D768AAFA-90E4-428E-833F-D632C9128159}" name="Duración en días">
      <calculatedColumnFormula>IFERROR(IF(LEN(Tareas[[#This Row],[Fecha de inicio]])=0,"",(INT(Tareas[[#This Row],[Fecha de finalización]])-INT(Tareas[[#This Row],[Fecha de inicio]]))-(INT(Tareas[[#This Row],[Fecha de inicio]])-INT(Tareas[[#This Row],[Fecha de inicio]]))+1),"")</calculatedColumnFormula>
    </tableColumn>
  </tableColumns>
  <tableStyleInfo name="Date Tracking Gantt Chart"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1C454-C288-45B2-94F8-38A514974D6C}" name="Hitos" displayName="Hitos" ref="B5:E20" totalsRowShown="0">
  <autoFilter ref="B5:E20" xr:uid="{E06B7BB2-84B0-4701-96A3-1920CD80CF06}">
    <filterColumn colId="0" hiddenButton="1"/>
    <filterColumn colId="1" hiddenButton="1"/>
    <filterColumn colId="2" hiddenButton="1"/>
    <filterColumn colId="3" hiddenButton="1"/>
  </autoFilter>
  <sortState ref="B6:E16">
    <sortCondition ref="D6:D16"/>
  </sortState>
  <tableColumns count="4">
    <tableColumn id="5" xr3:uid="{114C9E6F-5647-4D28-B915-EB9BAEB0DA0B}" name="N.º" dataDxfId="16"/>
    <tableColumn id="3" xr3:uid="{2EB2227F-D85F-4004-8BC5-DEE0E8CC2A93}" name="Puesto" dataDxfId="15"/>
    <tableColumn id="1" xr3:uid="{6E180707-6E70-48F0-B1D1-03AC999F6B82}" name="fecha" dataCellStyle="Date"/>
    <tableColumn id="2" xr3:uid="{53D70D33-C6AC-47A5-B1DA-19C54C29A9FB}" name="Hito"/>
  </tableColumns>
  <tableStyleInfo name="Date Tracking Gantt Chart" showFirstColumn="1" showLastColumn="0" showRowStripes="1" showColumnStripes="0"/>
  <extLst>
    <ext xmlns:x14="http://schemas.microsoft.com/office/spreadsheetml/2009/9/main" uri="{504A1905-F514-4f6f-8877-14C23A59335A}">
      <x14:table altTextSummary="This table contains the Milestones to chart in the Gantt Chart graph. To chart milestones along the timeline instead of within the chart, enter 0 in the No. colum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532DFFE-02B7-4471-8985-080BC03A219D}" name="DatosDeTareaDinámicos" displayName="DatosDeTareaDinámicos" ref="B14:E21">
  <autoFilter ref="B14:E21" xr:uid="{45ED1FBB-4F4C-4AC7-936B-6EAE70254C65}">
    <filterColumn colId="0" hiddenButton="1"/>
    <filterColumn colId="1" hiddenButton="1"/>
    <filterColumn colId="2" hiddenButton="1"/>
    <filterColumn colId="3" hiddenButton="1"/>
  </autoFilter>
  <tableColumns count="4">
    <tableColumn id="1" xr3:uid="{74A625E2-A69E-4395-831A-7686CCC538CA}" name="Tareas" totalsRowLabel="Total" dataDxfId="13" totalsRowDxfId="12">
      <calculatedColumnFormula>IFERROR(IF(LEN(OFFSET('Datos del gráfico'!$H6,IncrementoDeDesplazamiento[incremento de desplazamiento],0,1,1))=0,"",IF(OR(OFFSET('Datos del gráfico'!$I6,IncrementoDeDesplazamiento[incremento de desplazamiento],0,1,1)&lt;=$B$12,OFFSET('Datos del gráfico'!$H6,IncrementoDeDesplazamiento[incremento de desplazamiento],0,1,1)&gt;=($B$11-$D$11)),INDEX(Tareas[],OFFSET('Datos del gráfico'!$G6,IncrementoDeDesplazamiento[incremento de desplazamiento],0,1,1),4),"")),"")</calculatedColumnFormula>
    </tableColumn>
    <tableColumn id="2" xr3:uid="{67A68433-98C6-4D8B-B13E-5A174B091BFD}" name="Fecha de inicio" totalsRowDxfId="11" dataCellStyle="Date">
      <calculatedColumnFormula>IFERROR(IF(LEN(DatosDeTareaDinámicos[[#This Row],[Tareas]])=0,$B$11,INDEX(Tareas[],OFFSET('Datos del gráfico'!$G6,IncrementoDeDesplazamiento[incremento de desplazamiento],0,1,1),2)),"")</calculatedColumnFormula>
    </tableColumn>
    <tableColumn id="3" xr3:uid="{F8FBD7F0-C854-4F78-A244-B23F2FFF6E70}" name="Duración de la tarea en días" dataDxfId="10">
      <calculatedColumnFormula>IFERROR(IF(LEN(DatosDeTareaDinámicos[[#This Row],[Tareas]])=0,0,IF(AND('Datos del gráfico'!$H6&lt;=$B$12,'Datos del gráfico'!$I6&gt;=$B$12),ABS(OFFSET('Datos del gráfico'!$H6,IncrementoDeDesplazamiento[incremento de desplazamiento],0,1,1)-$B$12)+1,OFFSET('Datos del gráfico'!$K6,IncrementoDeDesplazamiento[incremento de desplazamiento],0,1,1))),"")</calculatedColumnFormula>
    </tableColumn>
    <tableColumn id="4" xr3:uid="{5A2DA5AB-D865-4B01-B889-2961800BAEFD}" name="puesto" totalsRowFunction="sum" dataDxfId="9">
      <calculatedColumnFormula>IFERROR(IF(LEN(DatosDeTareaDinámicos[[#This Row],[Tareas]])=0,"",ROW($A1)),"")</calculatedColumnFormula>
    </tableColumn>
  </tableColumns>
  <tableStyleInfo name="Date Tracking Gantt Chart" showFirstColumn="1" showLastColumn="0" showRowStripes="1" showColumnStripes="0"/>
  <extLst>
    <ext xmlns:x14="http://schemas.microsoft.com/office/spreadsheetml/2009/9/main" uri="{504A1905-F514-4f6f-8877-14C23A59335A}">
      <x14:table altTextSummary="This table contains the entries for the Gantt Chart. This table will auto update based on the entries in the Scratch Table abov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0441B7F-CD77-4D69-8E7E-DBBDDD14279F}" name="ResaltadoDeHoy" displayName="ResaltadoDeHoy" ref="B3:C5" totalsRowShown="0">
  <autoFilter ref="B3:C5" xr:uid="{C74C9E73-4A4C-4834-9227-5225090C02B4}"/>
  <tableColumns count="2">
    <tableColumn id="1" xr3:uid="{C38F7B9B-A971-4488-8015-29B0727A34E7}" name="hoy, resalte coordenada X" dataDxfId="8">
      <calculatedColumnFormula>IFERROR(IF(TODAY()&lt;MIN(DatosDeTareaDinámicos[Fecha de inicio]),MIN($B$11,MIN(DatosDeTareaDinámicos[Fecha de inicio])),TODAY()),TODAY())</calculatedColumnFormula>
    </tableColumn>
    <tableColumn id="2" xr3:uid="{0976B376-4D30-4099-AE10-A329AAD22F6E}" name="coordenada Y" dataDxfId="7">
      <calculatedColumnFormula>IFERROR(IF(Track_Today="Sí",IF(TODAY()&lt;MIN(DatosDeTareaDinámicos[Fecha de inicio]),0,9),0),0)</calculatedColumnFormula>
    </tableColumn>
  </tableColumns>
  <tableStyleInfo name="Date Tracking Gantt Chart" showFirstColumn="1" showLastColumn="0" showRowStripes="1" showColumnStripes="0"/>
  <extLst>
    <ext xmlns:x14="http://schemas.microsoft.com/office/spreadsheetml/2009/9/main" uri="{504A1905-F514-4f6f-8877-14C23A59335A}">
      <x14:table altTextSummary="This table creates a line in the Gantt chart that shows where today is relative to the timelin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FFCDDBD-CD08-4F0C-8197-655C2C936E7C}" name="DatosDeHitosDinámicos" displayName="DatosDeHitosDinámicos" ref="G17:I32" totalsRowShown="0">
  <autoFilter ref="G17:I32" xr:uid="{36CE19C9-41B5-47A8-AAA1-A3D6AC913D8B}">
    <filterColumn colId="0" hiddenButton="1"/>
    <filterColumn colId="1" hiddenButton="1"/>
    <filterColumn colId="2" hiddenButton="1"/>
  </autoFilter>
  <tableColumns count="3">
    <tableColumn id="1" xr3:uid="{B32D10F3-8C97-4D87-8F09-C4C9DB7410B5}" name="Hitos" dataDxfId="6">
      <calculatedColumnFormula>IFERROR(IF(LEN('Datos del gráfico'!D6)=0,"",IF(AND('Datos del gráfico'!D6&lt;=$B$12,'Datos del gráfico'!D6&gt;=$B$11-$D$11),'Datos del gráfico'!E6,"")),"")</calculatedColumnFormula>
    </tableColumn>
    <tableColumn id="4" xr3:uid="{08699A2C-FE9E-454E-85A5-61493B3B2502}" name="Fecha" dataCellStyle="Date">
      <calculatedColumnFormula>IFERROR(IF(LEN(DatosDeHitosDinámicos[[#This Row],[Hitos]])=0,$B$12,'Datos del gráfico'!$D6),2)</calculatedColumnFormula>
    </tableColumn>
    <tableColumn id="5" xr3:uid="{FF95A456-DC6C-4DEF-A422-1A60C8530445}" name="Línea de base" dataDxfId="5">
      <calculatedColumnFormula>IFERROR(IF(LEN(DatosDeHitosDinámicos[[#This Row],[Hitos]])=0,"",'Datos del gráfico'!$C6),"")</calculatedColumnFormula>
    </tableColumn>
  </tableColumns>
  <tableStyleInfo name="Date Tracking Gantt Chart" showFirstColumn="1"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6206301-033F-458C-8270-AB1B58CF736C}" name="IncrementoDeDesplazamiento" displayName="IncrementoDeDesplazamiento" ref="B7:B8" totalsRowShown="0" headerRowDxfId="4" dataDxfId="3">
  <autoFilter ref="B7:B8" xr:uid="{EF98147B-BF9A-4D76-A56A-BD910CB7D4BE}">
    <filterColumn colId="0" hiddenButton="1"/>
  </autoFilter>
  <tableColumns count="1">
    <tableColumn id="1" xr3:uid="{F9A5A7B8-7EE1-4D44-B78F-710AFC7920AA}" name="incremento de desplazamiento" dataDxfId="2"/>
  </tableColumns>
  <tableStyleInfo name="Date Tracking Gantt Chart" showFirstColumn="1" showLastColumn="0" showRowStripes="1" showColumnStripes="0"/>
  <extLst>
    <ext xmlns:x14="http://schemas.microsoft.com/office/spreadsheetml/2009/9/main" uri="{504A1905-F514-4f6f-8877-14C23A59335A}">
      <x14:table altTextSummary="This table contains the scrolling increment for the scrollbar in the Chart Data worksheet. The number represents the scrolling page visually represented in the chart and captured in this worksheet to auto update the data."/>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FA05E03-B076-4E71-A71C-74071F60185C}" name="RangoDeGráficos" displayName="RangoDeGráficos" ref="B10:B12" totalsRowShown="0" dataDxfId="1">
  <autoFilter ref="B10:B12" xr:uid="{DDE82E12-4FE9-46D1-8EAA-6B89FFED0A50}"/>
  <tableColumns count="1">
    <tableColumn id="1" xr3:uid="{1D49A440-6CFE-4E17-92DB-D396A59981B6}" name="Rango de gráficos" dataDxfId="0">
      <calculatedColumnFormula>IFERROR(IF(LEN(#REF!)=0,End_Date+15,MIN(#REF!)+15),TODAY())</calculatedColumnFormula>
    </tableColumn>
  </tableColumns>
  <tableStyleInfo name="Date Tracking Gantt Chart" showFirstColumn="1"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823DB67-B8D9-46C5-923A-01532D552F07}" name="Antigüedad" displayName="Antigüedad" ref="D10:D11" totalsRowShown="0">
  <autoFilter ref="D10:D11" xr:uid="{A497F6DC-1163-4C3D-B959-8F6736298A72}"/>
  <tableColumns count="1">
    <tableColumn id="1" xr3:uid="{D9C67577-58B7-4BF1-9128-CF610F096B3F}" name="antigüedad"/>
  </tableColumns>
  <tableStyleInfo name="Date Tracking Gantt Chart" showFirstColumn="1" showLastColumn="0" showRowStripes="1" showColumnStripes="0"/>
</table>
</file>

<file path=xl/theme/theme1.xml><?xml version="1.0" encoding="utf-8"?>
<a:theme xmlns:a="http://schemas.openxmlformats.org/drawingml/2006/main" name="Office Theme">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printerSettings" Target="../printerSettings/printerSettings3.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FF321-794A-47AE-98B5-6FA25ADFEE58}">
  <sheetPr>
    <pageSetUpPr fitToPage="1"/>
  </sheetPr>
  <dimension ref="A1:K26"/>
  <sheetViews>
    <sheetView showGridLines="0" workbookViewId="0"/>
  </sheetViews>
  <sheetFormatPr defaultColWidth="9.140625" defaultRowHeight="15" x14ac:dyDescent="0.25"/>
  <cols>
    <col min="1" max="1" width="2.7109375" style="15" customWidth="1"/>
    <col min="2" max="2" width="10.7109375" customWidth="1"/>
    <col min="3" max="3" width="15.7109375" customWidth="1"/>
    <col min="4" max="4" width="19.140625" customWidth="1"/>
    <col min="5" max="5" width="21.140625" customWidth="1"/>
    <col min="6" max="6" width="2.7109375" customWidth="1"/>
    <col min="7" max="7" width="13.85546875" customWidth="1"/>
    <col min="8" max="8" width="17.85546875" customWidth="1"/>
    <col min="9" max="9" width="22" customWidth="1"/>
    <col min="10" max="10" width="21" customWidth="1"/>
    <col min="11" max="11" width="19.28515625" hidden="1" customWidth="1"/>
  </cols>
  <sheetData>
    <row r="1" spans="1:11" ht="50.1" customHeight="1" x14ac:dyDescent="0.25">
      <c r="A1" s="14" t="s">
        <v>78</v>
      </c>
      <c r="B1" s="16" t="s">
        <v>4</v>
      </c>
    </row>
    <row r="2" spans="1:11" ht="15.75" x14ac:dyDescent="0.25">
      <c r="A2" s="15" t="s">
        <v>76</v>
      </c>
      <c r="B2" s="26" t="s">
        <v>5</v>
      </c>
      <c r="C2" s="26"/>
      <c r="D2" s="26"/>
      <c r="E2" s="17" t="s">
        <v>12</v>
      </c>
    </row>
    <row r="3" spans="1:11" ht="35.1" customHeight="1" x14ac:dyDescent="0.3">
      <c r="A3" s="14" t="s">
        <v>0</v>
      </c>
      <c r="B3" s="9" t="s">
        <v>6</v>
      </c>
      <c r="G3" s="13" t="s">
        <v>23</v>
      </c>
    </row>
    <row r="4" spans="1:11" ht="102.75" customHeight="1" x14ac:dyDescent="0.25">
      <c r="A4" s="14" t="s">
        <v>1</v>
      </c>
      <c r="B4" s="19" t="s">
        <v>7</v>
      </c>
      <c r="C4" s="18" t="s">
        <v>10</v>
      </c>
      <c r="D4" s="18" t="s">
        <v>13</v>
      </c>
      <c r="E4" s="18" t="s">
        <v>15</v>
      </c>
      <c r="G4" s="19" t="s">
        <v>7</v>
      </c>
      <c r="H4" s="18" t="s">
        <v>25</v>
      </c>
      <c r="I4" s="18" t="s">
        <v>27</v>
      </c>
      <c r="J4" s="18" t="s">
        <v>29</v>
      </c>
      <c r="K4" s="18" t="s">
        <v>43</v>
      </c>
    </row>
    <row r="5" spans="1:11" ht="15" customHeight="1" x14ac:dyDescent="0.25">
      <c r="A5" s="14" t="s">
        <v>79</v>
      </c>
      <c r="B5" s="6" t="s">
        <v>8</v>
      </c>
      <c r="C5" s="6" t="s">
        <v>11</v>
      </c>
      <c r="D5" s="6" t="s">
        <v>14</v>
      </c>
      <c r="E5" s="6" t="s">
        <v>16</v>
      </c>
      <c r="G5" s="6" t="s">
        <v>8</v>
      </c>
      <c r="H5" s="6" t="s">
        <v>26</v>
      </c>
      <c r="I5" s="6" t="s">
        <v>28</v>
      </c>
      <c r="J5" s="6" t="s">
        <v>30</v>
      </c>
      <c r="K5" t="s">
        <v>44</v>
      </c>
    </row>
    <row r="6" spans="1:11" x14ac:dyDescent="0.25">
      <c r="A6" s="14"/>
      <c r="B6" s="11">
        <v>1</v>
      </c>
      <c r="C6" s="21">
        <v>1</v>
      </c>
      <c r="D6" s="23">
        <f ca="1">Fecha_inicial+10</f>
        <v>43337</v>
      </c>
      <c r="E6" s="6" t="s">
        <v>17</v>
      </c>
      <c r="F6" s="12"/>
      <c r="G6" s="11">
        <v>1</v>
      </c>
      <c r="H6" s="23">
        <f ca="1">TODAY()-1</f>
        <v>43327</v>
      </c>
      <c r="I6" s="23">
        <f ca="1">Tareas[[#This Row],[Fecha de inicio]]+1</f>
        <v>43328</v>
      </c>
      <c r="J6" s="7" t="s">
        <v>31</v>
      </c>
      <c r="K6" s="24">
        <f ca="1">IFERROR(IF(LEN(Tareas[[#This Row],[Fecha de inicio]])=0,"",(INT(Tareas[[#This Row],[Fecha de finalización]])-INT(Tareas[[#This Row],[Fecha de inicio]]))-(INT(Tareas[[#This Row],[Fecha de inicio]])-INT(Tareas[[#This Row],[Fecha de inicio]]))+1),"")</f>
        <v>2</v>
      </c>
    </row>
    <row r="7" spans="1:11" x14ac:dyDescent="0.25">
      <c r="B7" s="11">
        <v>2</v>
      </c>
      <c r="C7" s="21">
        <v>1</v>
      </c>
      <c r="D7" s="23">
        <f ca="1">TODAY()+25</f>
        <v>43353</v>
      </c>
      <c r="E7" s="6" t="s">
        <v>18</v>
      </c>
      <c r="G7" s="11">
        <v>2</v>
      </c>
      <c r="H7" s="23">
        <f ca="1">TODAY()</f>
        <v>43328</v>
      </c>
      <c r="I7" s="23">
        <f ca="1">Tareas[[#This Row],[Fecha de inicio]]+1</f>
        <v>43329</v>
      </c>
      <c r="J7" s="7" t="s">
        <v>32</v>
      </c>
      <c r="K7" s="24">
        <f ca="1">IFERROR(IF(LEN(Tareas[[#This Row],[Fecha de inicio]])=0,"",(INT(Tareas[[#This Row],[Fecha de finalización]])-INT(Tareas[[#This Row],[Fecha de inicio]]))-(INT(Tareas[[#This Row],[Fecha de inicio]])-INT(Tareas[[#This Row],[Fecha de inicio]]))+1),"")</f>
        <v>2</v>
      </c>
    </row>
    <row r="8" spans="1:11" x14ac:dyDescent="0.25">
      <c r="B8" s="11">
        <v>3</v>
      </c>
      <c r="C8" s="21">
        <v>1</v>
      </c>
      <c r="D8" s="23">
        <f ca="1">TODAY()+35</f>
        <v>43363</v>
      </c>
      <c r="E8" s="6" t="s">
        <v>19</v>
      </c>
      <c r="G8" s="11">
        <v>3</v>
      </c>
      <c r="H8" s="23">
        <f ca="1">TODAY()</f>
        <v>43328</v>
      </c>
      <c r="I8" s="23">
        <f ca="1">Tareas[[#This Row],[Fecha de inicio]]+5</f>
        <v>43333</v>
      </c>
      <c r="J8" s="7" t="s">
        <v>33</v>
      </c>
      <c r="K8" s="24">
        <f ca="1">IFERROR(IF(LEN(Tareas[[#This Row],[Fecha de inicio]])=0,"",(INT(Tareas[[#This Row],[Fecha de finalización]])-INT(Tareas[[#This Row],[Fecha de inicio]]))-(INT(Tareas[[#This Row],[Fecha de inicio]])-INT(Tareas[[#This Row],[Fecha de inicio]]))+1),"")</f>
        <v>6</v>
      </c>
    </row>
    <row r="9" spans="1:11" x14ac:dyDescent="0.25">
      <c r="B9" s="11">
        <v>4</v>
      </c>
      <c r="C9" s="21">
        <v>1</v>
      </c>
      <c r="D9" s="23">
        <f ca="1">TODAY()+45</f>
        <v>43373</v>
      </c>
      <c r="E9" s="6" t="s">
        <v>20</v>
      </c>
      <c r="G9" s="11">
        <v>4</v>
      </c>
      <c r="H9" s="23">
        <f ca="1">TODAY()+1</f>
        <v>43329</v>
      </c>
      <c r="I9" s="23">
        <f ca="1">Tareas[[#This Row],[Fecha de inicio]]+7</f>
        <v>43336</v>
      </c>
      <c r="J9" s="7" t="s">
        <v>34</v>
      </c>
      <c r="K9" s="24">
        <f ca="1">IFERROR(IF(LEN(Tareas[[#This Row],[Fecha de inicio]])=0,"",(INT(Tareas[[#This Row],[Fecha de finalización]])-INT(Tareas[[#This Row],[Fecha de inicio]]))-(INT(Tareas[[#This Row],[Fecha de inicio]])-INT(Tareas[[#This Row],[Fecha de inicio]]))+1),"")</f>
        <v>8</v>
      </c>
    </row>
    <row r="10" spans="1:11" x14ac:dyDescent="0.25">
      <c r="B10" s="11">
        <v>5</v>
      </c>
      <c r="C10" s="21">
        <v>1</v>
      </c>
      <c r="D10" s="23">
        <f ca="1">TODAY()+60</f>
        <v>43388</v>
      </c>
      <c r="E10" s="6" t="s">
        <v>21</v>
      </c>
      <c r="G10" s="11">
        <v>5</v>
      </c>
      <c r="H10" s="23">
        <f ca="1">TODAY()+8</f>
        <v>43336</v>
      </c>
      <c r="I10" s="23">
        <f ca="1">Tareas[[#This Row],[Fecha de inicio]]+10</f>
        <v>43346</v>
      </c>
      <c r="J10" s="7" t="s">
        <v>35</v>
      </c>
      <c r="K10" s="24">
        <f ca="1">IFERROR(IF(LEN(Tareas[[#This Row],[Fecha de inicio]])=0,"",(INT(Tareas[[#This Row],[Fecha de finalización]])-INT(Tareas[[#This Row],[Fecha de inicio]]))-(INT(Tareas[[#This Row],[Fecha de inicio]])-INT(Tareas[[#This Row],[Fecha de inicio]]))+1),"")</f>
        <v>11</v>
      </c>
    </row>
    <row r="11" spans="1:11" x14ac:dyDescent="0.25">
      <c r="B11" s="11">
        <v>6</v>
      </c>
      <c r="C11" s="21">
        <v>1</v>
      </c>
      <c r="D11" s="23">
        <f ca="1">TODAY()+70</f>
        <v>43398</v>
      </c>
      <c r="E11" s="6" t="s">
        <v>22</v>
      </c>
      <c r="G11" s="11">
        <v>6</v>
      </c>
      <c r="H11" s="23">
        <f ca="1">TODAY()+12</f>
        <v>43340</v>
      </c>
      <c r="I11" s="23">
        <f ca="1">Tareas[[#This Row],[Fecha de inicio]]+30</f>
        <v>43370</v>
      </c>
      <c r="J11" s="7" t="s">
        <v>36</v>
      </c>
      <c r="K11" s="24">
        <f ca="1">IFERROR(IF(LEN(Tareas[[#This Row],[Fecha de inicio]])=0,"",(INT(Tareas[[#This Row],[Fecha de finalización]])-INT(Tareas[[#This Row],[Fecha de inicio]]))-(INT(Tareas[[#This Row],[Fecha de inicio]])-INT(Tareas[[#This Row],[Fecha de inicio]]))+1),"")</f>
        <v>31</v>
      </c>
    </row>
    <row r="12" spans="1:11" x14ac:dyDescent="0.25">
      <c r="B12" s="11"/>
      <c r="C12" s="21"/>
      <c r="D12" s="23"/>
      <c r="E12" s="6"/>
      <c r="G12" s="11">
        <v>7</v>
      </c>
      <c r="H12" s="23">
        <f ca="1">TODAY()+15</f>
        <v>43343</v>
      </c>
      <c r="I12" s="23">
        <f ca="1">Tareas[[#This Row],[Fecha de inicio]]+15</f>
        <v>43358</v>
      </c>
      <c r="J12" s="7" t="s">
        <v>37</v>
      </c>
      <c r="K12" s="24">
        <f ca="1">IFERROR(IF(LEN(Tareas[[#This Row],[Fecha de inicio]])=0,"",(INT(Tareas[[#This Row],[Fecha de finalización]])-INT(Tareas[[#This Row],[Fecha de inicio]]))-(INT(Tareas[[#This Row],[Fecha de inicio]])-INT(Tareas[[#This Row],[Fecha de inicio]]))+1),"")</f>
        <v>16</v>
      </c>
    </row>
    <row r="13" spans="1:11" x14ac:dyDescent="0.25">
      <c r="B13" s="11"/>
      <c r="C13" s="21"/>
      <c r="D13" s="23"/>
      <c r="E13" s="6"/>
      <c r="G13" s="11">
        <v>8</v>
      </c>
      <c r="H13" s="23">
        <f ca="1">TODAY()+25</f>
        <v>43353</v>
      </c>
      <c r="I13" s="23">
        <f ca="1">Tareas[[#This Row],[Fecha de inicio]]+5</f>
        <v>43358</v>
      </c>
      <c r="J13" s="7" t="s">
        <v>38</v>
      </c>
      <c r="K13" s="24">
        <f ca="1">IFERROR(IF(LEN(Tareas[[#This Row],[Fecha de inicio]])=0,"",(INT(Tareas[[#This Row],[Fecha de finalización]])-INT(Tareas[[#This Row],[Fecha de inicio]]))-(INT(Tareas[[#This Row],[Fecha de inicio]])-INT(Tareas[[#This Row],[Fecha de inicio]]))+1),"")</f>
        <v>6</v>
      </c>
    </row>
    <row r="14" spans="1:11" x14ac:dyDescent="0.25">
      <c r="B14" s="11"/>
      <c r="C14" s="21"/>
      <c r="D14" s="23"/>
      <c r="E14" s="6"/>
      <c r="G14" s="11">
        <v>9</v>
      </c>
      <c r="H14" s="23">
        <f ca="1">TODAY()+34</f>
        <v>43362</v>
      </c>
      <c r="I14" s="23">
        <f ca="1">Tareas[[#This Row],[Fecha de inicio]]+2</f>
        <v>43364</v>
      </c>
      <c r="J14" s="7" t="s">
        <v>39</v>
      </c>
      <c r="K14" s="24">
        <f ca="1">IFERROR(IF(LEN(Tareas[[#This Row],[Fecha de inicio]])=0,"",(INT(Tareas[[#This Row],[Fecha de finalización]])-INT(Tareas[[#This Row],[Fecha de inicio]]))-(INT(Tareas[[#This Row],[Fecha de inicio]])-INT(Tareas[[#This Row],[Fecha de inicio]]))+1),"")</f>
        <v>3</v>
      </c>
    </row>
    <row r="15" spans="1:11" x14ac:dyDescent="0.25">
      <c r="B15" s="11"/>
      <c r="C15" s="21"/>
      <c r="D15" s="23"/>
      <c r="E15" s="6"/>
      <c r="G15" s="11">
        <v>10</v>
      </c>
      <c r="H15" s="23">
        <f ca="1">TODAY()+40</f>
        <v>43368</v>
      </c>
      <c r="I15" s="23">
        <f ca="1">Tareas[[#This Row],[Fecha de inicio]]+30</f>
        <v>43398</v>
      </c>
      <c r="J15" s="7" t="s">
        <v>40</v>
      </c>
      <c r="K15" s="24">
        <f ca="1">IFERROR(IF(LEN(Tareas[[#This Row],[Fecha de inicio]])=0,"",(INT(Tareas[[#This Row],[Fecha de finalización]])-INT(Tareas[[#This Row],[Fecha de inicio]]))-(INT(Tareas[[#This Row],[Fecha de inicio]])-INT(Tareas[[#This Row],[Fecha de inicio]]))+1),"")</f>
        <v>31</v>
      </c>
    </row>
    <row r="16" spans="1:11" x14ac:dyDescent="0.25">
      <c r="B16" s="11"/>
      <c r="C16" s="21"/>
      <c r="D16" s="23"/>
      <c r="E16" s="6"/>
      <c r="G16" s="11">
        <v>11</v>
      </c>
      <c r="H16" s="23">
        <f ca="1">TODAY()+42</f>
        <v>43370</v>
      </c>
      <c r="I16" s="23">
        <f ca="1">Tareas[[#This Row],[Fecha de inicio]]+23</f>
        <v>43393</v>
      </c>
      <c r="J16" s="7" t="s">
        <v>41</v>
      </c>
      <c r="K16" s="24">
        <f ca="1">IFERROR(IF(LEN(Tareas[[#This Row],[Fecha de inicio]])=0,"",(INT(Tareas[[#This Row],[Fecha de finalización]])-INT(Tareas[[#This Row],[Fecha de inicio]]))-(INT(Tareas[[#This Row],[Fecha de inicio]])-INT(Tareas[[#This Row],[Fecha de inicio]]))+1),"")</f>
        <v>24</v>
      </c>
    </row>
    <row r="17" spans="1:11" x14ac:dyDescent="0.25">
      <c r="B17" s="11"/>
      <c r="C17" s="21"/>
      <c r="D17" s="23"/>
      <c r="E17" s="6"/>
      <c r="G17" s="11">
        <v>12</v>
      </c>
      <c r="H17" s="23">
        <f ca="1">TODAY()+50</f>
        <v>43378</v>
      </c>
      <c r="I17" s="23">
        <f ca="1">Tareas[[#This Row],[Fecha de inicio]]+5</f>
        <v>43383</v>
      </c>
      <c r="J17" s="7" t="s">
        <v>42</v>
      </c>
      <c r="K17" s="24">
        <f ca="1">IFERROR(IF(LEN(Tareas[[#This Row],[Fecha de inicio]])=0,"",(INT(Tareas[[#This Row],[Fecha de finalización]])-INT(Tareas[[#This Row],[Fecha de inicio]]))-(INT(Tareas[[#This Row],[Fecha de inicio]])-INT(Tareas[[#This Row],[Fecha de inicio]]))+1),"")</f>
        <v>6</v>
      </c>
    </row>
    <row r="18" spans="1:11" x14ac:dyDescent="0.25">
      <c r="B18" s="11"/>
      <c r="C18" s="21"/>
      <c r="D18" s="23"/>
      <c r="E18" s="6"/>
      <c r="G18" s="11"/>
      <c r="H18" s="23"/>
      <c r="I18" s="23"/>
      <c r="J18" s="7"/>
      <c r="K18" s="24" t="str">
        <f>IFERROR(IF(LEN(Tareas[[#This Row],[Fecha de inicio]])=0,"",(INT(Tareas[[#This Row],[Fecha de finalización]])-INT(Tareas[[#This Row],[Fecha de inicio]]))-(INT(Tareas[[#This Row],[Fecha de inicio]])-INT(Tareas[[#This Row],[Fecha de inicio]]))+1),"")</f>
        <v/>
      </c>
    </row>
    <row r="19" spans="1:11" x14ac:dyDescent="0.25">
      <c r="B19" s="11"/>
      <c r="C19" s="21"/>
      <c r="D19" s="23"/>
      <c r="E19" s="6"/>
      <c r="G19" s="11"/>
      <c r="H19" s="23"/>
      <c r="I19" s="23"/>
      <c r="J19" s="7"/>
      <c r="K19" s="24" t="str">
        <f>IFERROR(IF(LEN(Tareas[[#This Row],[Fecha de inicio]])=0,"",(INT(Tareas[[#This Row],[Fecha de finalización]])-INT(Tareas[[#This Row],[Fecha de inicio]]))-(INT(Tareas[[#This Row],[Fecha de inicio]])-INT(Tareas[[#This Row],[Fecha de inicio]]))+1),"")</f>
        <v/>
      </c>
    </row>
    <row r="20" spans="1:11" x14ac:dyDescent="0.25">
      <c r="B20" s="11"/>
      <c r="C20" s="21"/>
      <c r="D20" s="23"/>
      <c r="E20" s="6"/>
      <c r="G20" s="11"/>
      <c r="H20" s="23"/>
      <c r="I20" s="23"/>
      <c r="J20" s="7"/>
      <c r="K20" s="24" t="str">
        <f>IFERROR(IF(LEN(Tareas[[#This Row],[Fecha de inicio]])=0,"",(INT(Tareas[[#This Row],[Fecha de finalización]])-INT(Tareas[[#This Row],[Fecha de inicio]]))-(INT(Tareas[[#This Row],[Fecha de inicio]])-INT(Tareas[[#This Row],[Fecha de inicio]]))+1),"")</f>
        <v/>
      </c>
    </row>
    <row r="21" spans="1:11" x14ac:dyDescent="0.25">
      <c r="A21" s="15" t="s">
        <v>2</v>
      </c>
      <c r="B21" s="5" t="s">
        <v>9</v>
      </c>
      <c r="C21" s="5"/>
      <c r="D21" s="5"/>
      <c r="E21" s="5"/>
      <c r="G21" s="11"/>
      <c r="H21" s="23"/>
      <c r="I21" s="23"/>
      <c r="J21" s="7"/>
      <c r="K21" s="24" t="str">
        <f>IFERROR(IF(LEN(Tareas[[#This Row],[Fecha de inicio]])=0,"",(INT(Tareas[[#This Row],[Fecha de finalización]])-INT(Tareas[[#This Row],[Fecha de inicio]]))-(INT(Tareas[[#This Row],[Fecha de inicio]])-INT(Tareas[[#This Row],[Fecha de inicio]]))+1),"")</f>
        <v/>
      </c>
    </row>
    <row r="22" spans="1:11" x14ac:dyDescent="0.25">
      <c r="G22" s="11"/>
      <c r="H22" s="23"/>
      <c r="I22" s="23"/>
      <c r="J22" s="7"/>
      <c r="K22" s="24" t="str">
        <f>IFERROR(IF(LEN(Tareas[[#This Row],[Fecha de inicio]])=0,"",(INT(Tareas[[#This Row],[Fecha de finalización]])-INT(Tareas[[#This Row],[Fecha de inicio]]))-(INT(Tareas[[#This Row],[Fecha de inicio]])-INT(Tareas[[#This Row],[Fecha de inicio]]))+1),"")</f>
        <v/>
      </c>
    </row>
    <row r="23" spans="1:11" x14ac:dyDescent="0.25">
      <c r="G23" s="11"/>
      <c r="H23" s="23"/>
      <c r="I23" s="23"/>
      <c r="J23" s="7"/>
      <c r="K23" s="24" t="str">
        <f>IFERROR(IF(LEN(Tareas[[#This Row],[Fecha de inicio]])=0,"",(INT(Tareas[[#This Row],[Fecha de finalización]])-INT(Tareas[[#This Row],[Fecha de inicio]]))-(INT(Tareas[[#This Row],[Fecha de inicio]])-INT(Tareas[[#This Row],[Fecha de inicio]]))+1),"")</f>
        <v/>
      </c>
    </row>
    <row r="24" spans="1:11" x14ac:dyDescent="0.25">
      <c r="G24" s="11"/>
      <c r="H24" s="23"/>
      <c r="I24" s="23"/>
      <c r="J24" s="7"/>
      <c r="K24" s="24" t="str">
        <f>IFERROR(IF(LEN(Tareas[[#This Row],[Fecha de inicio]])=0,"",(INT(Tareas[[#This Row],[Fecha de finalización]])-INT(Tareas[[#This Row],[Fecha de inicio]]))-(INT(Tareas[[#This Row],[Fecha de inicio]])-INT(Tareas[[#This Row],[Fecha de inicio]]))+1),"")</f>
        <v/>
      </c>
    </row>
    <row r="25" spans="1:11" x14ac:dyDescent="0.25">
      <c r="G25" s="11"/>
      <c r="H25" s="23"/>
      <c r="I25" s="23"/>
      <c r="J25" s="7"/>
      <c r="K25" s="24" t="str">
        <f>IFERROR(IF(LEN(Tareas[[#This Row],[Fecha de inicio]])=0,"",(INT(Tareas[[#This Row],[Fecha de finalización]])-INT(Tareas[[#This Row],[Fecha de inicio]]))-(INT(Tareas[[#This Row],[Fecha de inicio]])-INT(Tareas[[#This Row],[Fecha de inicio]]))+1),"")</f>
        <v/>
      </c>
    </row>
    <row r="26" spans="1:11" x14ac:dyDescent="0.25">
      <c r="A26" s="15" t="s">
        <v>3</v>
      </c>
      <c r="G26" s="5" t="s">
        <v>24</v>
      </c>
      <c r="H26" s="5"/>
      <c r="I26" s="5"/>
      <c r="J26" s="5"/>
    </row>
  </sheetData>
  <mergeCells count="1">
    <mergeCell ref="B2:D2"/>
  </mergeCells>
  <dataValidations count="1">
    <dataValidation type="list" allowBlank="1" showInputMessage="1" sqref="E2" xr:uid="{5AF61348-CAED-40CF-A570-1ABFD106084D}">
      <formula1>"Sí,No"</formula1>
    </dataValidation>
  </dataValidations>
  <printOptions horizontalCentered="1"/>
  <pageMargins left="0.7" right="0.7" top="0.75" bottom="0.75" header="0.3" footer="0.3"/>
  <pageSetup paperSize="9" scale="60" fitToHeight="0" orientation="portrait" horizontalDpi="1200" verticalDpi="1200" r:id="rId1"/>
  <headerFooter differentFirst="1">
    <oddFooter>Page &amp;P of &amp;N</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31209-2B08-4392-B497-DB73B87283ED}">
  <sheetPr>
    <pageSetUpPr fitToPage="1"/>
  </sheetPr>
  <dimension ref="A1:R3"/>
  <sheetViews>
    <sheetView showGridLines="0" workbookViewId="0"/>
  </sheetViews>
  <sheetFormatPr defaultColWidth="9.140625" defaultRowHeight="15" x14ac:dyDescent="0.25"/>
  <cols>
    <col min="1" max="1" width="2.7109375" customWidth="1"/>
    <col min="2" max="2" width="10.28515625" customWidth="1"/>
    <col min="3" max="14" width="6.7109375" customWidth="1"/>
    <col min="15" max="15" width="4.28515625" customWidth="1"/>
  </cols>
  <sheetData>
    <row r="1" spans="1:18" ht="27" customHeight="1" x14ac:dyDescent="0.25">
      <c r="A1" s="14" t="s">
        <v>45</v>
      </c>
      <c r="B1" s="25"/>
      <c r="C1" s="25"/>
      <c r="D1" s="25"/>
      <c r="E1" s="25"/>
      <c r="F1" s="25"/>
      <c r="G1" s="25"/>
      <c r="H1" s="25"/>
      <c r="I1" s="25"/>
      <c r="J1" s="25"/>
      <c r="K1" s="25"/>
      <c r="L1" s="25"/>
      <c r="M1" s="25"/>
      <c r="N1" s="25"/>
      <c r="O1" s="25"/>
      <c r="P1" s="25"/>
      <c r="Q1" s="25"/>
      <c r="R1" s="25"/>
    </row>
    <row r="2" spans="1:18" ht="255.75" customHeight="1" x14ac:dyDescent="0.25"/>
    <row r="3" spans="1:18" ht="162.4" customHeight="1" x14ac:dyDescent="0.25"/>
  </sheetData>
  <conditionalFormatting sqref="C2:O2">
    <cfRule type="expression" dxfId="14" priority="4">
      <formula>#REF!&lt;=TODAY()+7</formula>
    </cfRule>
  </conditionalFormatting>
  <printOptions horizontalCentered="1"/>
  <pageMargins left="0.7" right="0.7" top="0.75" bottom="0.75" header="0.3" footer="0.3"/>
  <pageSetup paperSize="9" scale="65" fitToHeight="0" orientation="portrait" horizontalDpi="1200" verticalDpi="1200"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Barra de desplazamiento 2">
              <controlPr defaultSize="0" autoPict="0" altText="Scrollbar for scrolling through 8 tasks at a time within the Gantt Chart.">
                <anchor moveWithCells="1">
                  <from>
                    <xdr:col>1</xdr:col>
                    <xdr:colOff>38100</xdr:colOff>
                    <xdr:row>0</xdr:row>
                    <xdr:rowOff>85725</xdr:rowOff>
                  </from>
                  <to>
                    <xdr:col>18</xdr:col>
                    <xdr:colOff>0</xdr:colOff>
                    <xdr:row>0</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704F8-A182-4E46-AA8E-61DC7E255DF6}">
  <sheetPr>
    <pageSetUpPr fitToPage="1"/>
  </sheetPr>
  <dimension ref="A1:J32"/>
  <sheetViews>
    <sheetView showGridLines="0" workbookViewId="0"/>
  </sheetViews>
  <sheetFormatPr defaultColWidth="9.140625" defaultRowHeight="15" x14ac:dyDescent="0.25"/>
  <cols>
    <col min="1" max="1" width="2.7109375" style="15" customWidth="1"/>
    <col min="2" max="2" width="50.7109375" customWidth="1"/>
    <col min="3" max="3" width="15.5703125" customWidth="1"/>
    <col min="4" max="4" width="25.85546875" customWidth="1"/>
    <col min="5" max="5" width="15.7109375" customWidth="1"/>
    <col min="6" max="6" width="13" customWidth="1"/>
    <col min="7" max="7" width="50.7109375" customWidth="1"/>
    <col min="8" max="8" width="15.42578125" customWidth="1"/>
    <col min="9" max="9" width="28" customWidth="1"/>
  </cols>
  <sheetData>
    <row r="1" spans="1:7" ht="50.1" customHeight="1" x14ac:dyDescent="0.3">
      <c r="A1" s="15" t="s">
        <v>46</v>
      </c>
      <c r="B1" s="10" t="s">
        <v>53</v>
      </c>
    </row>
    <row r="2" spans="1:7" x14ac:dyDescent="0.25">
      <c r="A2" s="15" t="s">
        <v>47</v>
      </c>
      <c r="B2" s="4" t="str">
        <f ca="1">IF(TODAY()&gt;=MIN(DatosDeTareaDinámicos[Fecha de inicio]),"Hoy","")</f>
        <v>Hoy</v>
      </c>
      <c r="C2" t="s">
        <v>57</v>
      </c>
    </row>
    <row r="3" spans="1:7" ht="15" customHeight="1" x14ac:dyDescent="0.25">
      <c r="A3" s="14" t="s">
        <v>80</v>
      </c>
      <c r="B3" t="s">
        <v>54</v>
      </c>
      <c r="C3" t="s">
        <v>58</v>
      </c>
    </row>
    <row r="4" spans="1:7" x14ac:dyDescent="0.25">
      <c r="B4" s="2">
        <f ca="1">IFERROR(IF(TODAY()&lt;MIN(DatosDeTareaDinámicos[Fecha de inicio]),MIN($B$11,MIN(DatosDeTareaDinámicos[Fecha de inicio])),TODAY()),TODAY())</f>
        <v>43328</v>
      </c>
      <c r="C4" s="3">
        <f ca="1">IFERROR(IF(Seguimiento_Hoy="Sí",IF(TODAY()&lt;MIN(DatosDeTareaDinámicos[Fecha de inicio]),0,9),0),0)</f>
        <v>9</v>
      </c>
    </row>
    <row r="5" spans="1:7" x14ac:dyDescent="0.25">
      <c r="B5" s="2">
        <f ca="1">IFERROR(IF(TODAY()&lt;MIN(DatosDeTareaDinámicos[Fecha de inicio]),MIN($B$11,MIN(DatosDeTareaDinámicos[Fecha de inicio])),TODAY()),TODAY())</f>
        <v>43328</v>
      </c>
      <c r="C5" s="3">
        <f ca="1">IFERROR(IF(Seguimiento_Hoy="Sí",IF(TODAY()&lt;MIN(DatosDeTareaDinámicos[Fecha de inicio]),0,9),0),0)</f>
        <v>9</v>
      </c>
    </row>
    <row r="6" spans="1:7" x14ac:dyDescent="0.25">
      <c r="B6" s="3"/>
    </row>
    <row r="7" spans="1:7" x14ac:dyDescent="0.25">
      <c r="A7" s="15" t="s">
        <v>48</v>
      </c>
      <c r="B7" s="4" t="s">
        <v>55</v>
      </c>
    </row>
    <row r="8" spans="1:7" x14ac:dyDescent="0.25">
      <c r="B8" s="4">
        <v>0</v>
      </c>
    </row>
    <row r="9" spans="1:7" x14ac:dyDescent="0.25">
      <c r="B9" s="4"/>
    </row>
    <row r="10" spans="1:7" ht="15" customHeight="1" x14ac:dyDescent="0.25">
      <c r="A10" s="14" t="s">
        <v>49</v>
      </c>
      <c r="B10" t="s">
        <v>56</v>
      </c>
      <c r="D10" t="s">
        <v>59</v>
      </c>
    </row>
    <row r="11" spans="1:7" x14ac:dyDescent="0.25">
      <c r="B11" s="2">
        <f ca="1">IFERROR(IF(IncrementoDeDesplazamiento[incremento de desplazamiento]=0,Fecha_inicial,IF(Fecha_inicial+IncrementoDeDesplazamiento[incremento de desplazamiento]*15&lt;Fecha_final,Fecha_inicial+IncrementoDeDesplazamiento[incremento de desplazamiento]*15,Fecha_final-1)),"")</f>
        <v>43327</v>
      </c>
      <c r="D11">
        <v>45</v>
      </c>
    </row>
    <row r="12" spans="1:7" x14ac:dyDescent="0.25">
      <c r="B12" s="2">
        <f ca="1">IFERROR(IF($B$11+15&lt;Fecha_final,$B$11+15,Fecha_final),"")</f>
        <v>43342</v>
      </c>
    </row>
    <row r="14" spans="1:7" x14ac:dyDescent="0.25">
      <c r="A14" s="15" t="s">
        <v>50</v>
      </c>
      <c r="B14" t="s">
        <v>23</v>
      </c>
      <c r="C14" t="s">
        <v>26</v>
      </c>
      <c r="D14" t="s">
        <v>60</v>
      </c>
      <c r="E14" t="s">
        <v>61</v>
      </c>
      <c r="F14" s="12" t="s">
        <v>62</v>
      </c>
    </row>
    <row r="15" spans="1:7" x14ac:dyDescent="0.25">
      <c r="B15" s="1" t="str">
        <f ca="1">IFERROR(IF(LEN(OFFSET('Datos del gráfico'!$H6,IncrementoDeDesplazamiento[incremento de desplazamiento],0,1,1))=0,"",IF(OR(OFFSET('Datos del gráfico'!$I6,IncrementoDeDesplazamiento[incremento de desplazamiento],0,1,1)&lt;=$B$12,OFFSET('Datos del gráfico'!$H6,IncrementoDeDesplazamiento[incremento de desplazamiento],0,1,1)&gt;=($B$11-$D$11)),INDEX(Tareas[],OFFSET('Datos del gráfico'!$G6,IncrementoDeDesplazamiento[incremento de desplazamiento],0,1,1),4),"")),"")</f>
        <v>Actividad 1</v>
      </c>
      <c r="C15" s="23">
        <f ca="1">IFERROR(IF(LEN(DatosDeTareaDinámicos[[#This Row],[Tareas]])=0,$B$11,INDEX(Tareas[],OFFSET('Datos del gráfico'!$G6,IncrementoDeDesplazamiento[incremento de desplazamiento],0,1,1),2)),"")</f>
        <v>43327</v>
      </c>
      <c r="D15" s="3">
        <f ca="1">IFERROR(IF(LEN(DatosDeTareaDinámicos[[#This Row],[Tareas]])=0,0,IF(AND('Datos del gráfico'!$H6&lt;=$B$12,'Datos del gráfico'!$I6&gt;=$B$12),ABS(OFFSET('Datos del gráfico'!$H6,IncrementoDeDesplazamiento[incremento de desplazamiento],0,1,1)-$B$12)+1,OFFSET('Datos del gráfico'!$K6,IncrementoDeDesplazamiento[incremento de desplazamiento],0,1,1))),"")</f>
        <v>2</v>
      </c>
      <c r="E15">
        <f ca="1">IFERROR(IF(LEN(DatosDeTareaDinámicos[[#This Row],[Tareas]])=0,"",8),"")</f>
        <v>8</v>
      </c>
    </row>
    <row r="16" spans="1:7" x14ac:dyDescent="0.25">
      <c r="B16" s="1" t="str">
        <f ca="1">IFERROR(IF(LEN(OFFSET('Datos del gráfico'!$H7,IncrementoDeDesplazamiento[incremento de desplazamiento],0,1,1))=0,"",IF(OR(OFFSET('Datos del gráfico'!$I7,IncrementoDeDesplazamiento[incremento de desplazamiento],0,1,1)&lt;=$B$12,OFFSET('Datos del gráfico'!$H7,IncrementoDeDesplazamiento[incremento de desplazamiento],0,1,1)&gt;=($B$11-$D$11)),INDEX(Tareas[],OFFSET('Datos del gráfico'!$G7,IncrementoDeDesplazamiento[incremento de desplazamiento],0,1,1),4),"")),"")</f>
        <v>Actividad 2</v>
      </c>
      <c r="C16" s="23">
        <f ca="1">IFERROR(IF(LEN(DatosDeTareaDinámicos[[#This Row],[Tareas]])=0,$B$11,INDEX(Tareas[],OFFSET('Datos del gráfico'!$G7,IncrementoDeDesplazamiento[incremento de desplazamiento],0,1,1),2)),"")</f>
        <v>43328</v>
      </c>
      <c r="D16" s="3">
        <f ca="1">IFERROR(IF(LEN(DatosDeTareaDinámicos[[#This Row],[Tareas]])=0,0,IF(AND('Datos del gráfico'!$H7&lt;=$B$12,'Datos del gráfico'!$I7&gt;=$B$12),ABS(OFFSET('Datos del gráfico'!$H7,IncrementoDeDesplazamiento[incremento de desplazamiento],0,1,1)-$B$12)+1,OFFSET('Datos del gráfico'!$K7,IncrementoDeDesplazamiento[incremento de desplazamiento],0,1,1))),"")</f>
        <v>2</v>
      </c>
      <c r="E16" s="3">
        <f ca="1">IFERROR(IF(LEN(DatosDeTareaDinámicos[[#This Row],[Tareas]])=0,"",7),"")</f>
        <v>7</v>
      </c>
      <c r="G16" t="s">
        <v>63</v>
      </c>
    </row>
    <row r="17" spans="1:10" x14ac:dyDescent="0.25">
      <c r="A17" s="15" t="s">
        <v>51</v>
      </c>
      <c r="B17" s="1" t="str">
        <f ca="1">IFERROR(IF(LEN(OFFSET('Datos del gráfico'!$H8,IncrementoDeDesplazamiento[incremento de desplazamiento],0,1,1))=0,"",IF(OR(OFFSET('Datos del gráfico'!$I8,IncrementoDeDesplazamiento[incremento de desplazamiento],0,1,1)&lt;=$B$12,OFFSET('Datos del gráfico'!$H8,IncrementoDeDesplazamiento[incremento de desplazamiento],0,1,1)&gt;=($B$11-$D$11)),INDEX(Tareas[],OFFSET('Datos del gráfico'!$G8,IncrementoDeDesplazamiento[incremento de desplazamiento],0,1,1),4),"")),"")</f>
        <v>Actividad 3</v>
      </c>
      <c r="C17" s="23">
        <f ca="1">IFERROR(IF(LEN(DatosDeTareaDinámicos[[#This Row],[Tareas]])=0,$B$11,INDEX(Tareas[],OFFSET('Datos del gráfico'!$G8,IncrementoDeDesplazamiento[incremento de desplazamiento],0,1,1),2)),"")</f>
        <v>43328</v>
      </c>
      <c r="D17" s="3">
        <f ca="1">IFERROR(IF(LEN(DatosDeTareaDinámicos[[#This Row],[Tareas]])=0,0,IF(AND('Datos del gráfico'!$H8&lt;=$B$12,'Datos del gráfico'!$I8&gt;=$B$12),ABS(OFFSET('Datos del gráfico'!$H8,IncrementoDeDesplazamiento[incremento de desplazamiento],0,1,1)-$B$12)+1,OFFSET('Datos del gráfico'!$K8,IncrementoDeDesplazamiento[incremento de desplazamiento],0,1,1))),"")</f>
        <v>6</v>
      </c>
      <c r="E17" s="3">
        <f ca="1">IFERROR(IF(LEN(DatosDeTareaDinámicos[[#This Row],[Tareas]])=0,"",6),"")</f>
        <v>6</v>
      </c>
      <c r="G17" s="6" t="s">
        <v>6</v>
      </c>
      <c r="H17" s="6" t="s">
        <v>64</v>
      </c>
      <c r="I17" s="6" t="s">
        <v>65</v>
      </c>
      <c r="J17" t="s">
        <v>66</v>
      </c>
    </row>
    <row r="18" spans="1:10" x14ac:dyDescent="0.25">
      <c r="B18" s="1" t="str">
        <f ca="1">IFERROR(IF(LEN(OFFSET('Datos del gráfico'!$H9,IncrementoDeDesplazamiento[incremento de desplazamiento],0,1,1))=0,"",IF(OR(OFFSET('Datos del gráfico'!$I9,IncrementoDeDesplazamiento[incremento de desplazamiento],0,1,1)&lt;=$B$12,OFFSET('Datos del gráfico'!$H9,IncrementoDeDesplazamiento[incremento de desplazamiento],0,1,1)&gt;=($B$11-$D$11)),INDEX(Tareas[],OFFSET('Datos del gráfico'!$G9,IncrementoDeDesplazamiento[incremento de desplazamiento],0,1,1),4),"")),"")</f>
        <v>Actividad 4</v>
      </c>
      <c r="C18" s="23">
        <f ca="1">IFERROR(IF(LEN(DatosDeTareaDinámicos[[#This Row],[Tareas]])=0,$B$11,INDEX(Tareas[],OFFSET('Datos del gráfico'!$G9,IncrementoDeDesplazamiento[incremento de desplazamiento],0,1,1),2)),"")</f>
        <v>43329</v>
      </c>
      <c r="D18" s="3">
        <f ca="1">IFERROR(IF(LEN(DatosDeTareaDinámicos[[#This Row],[Tareas]])=0,0,IF(AND('Datos del gráfico'!$H9&lt;=$B$12,'Datos del gráfico'!$I9&gt;=$B$12),ABS(OFFSET('Datos del gráfico'!$H9,IncrementoDeDesplazamiento[incremento de desplazamiento],0,1,1)-$B$12)+1,OFFSET('Datos del gráfico'!$K9,IncrementoDeDesplazamiento[incremento de desplazamiento],0,1,1))),"")</f>
        <v>8</v>
      </c>
      <c r="E18" s="3">
        <f ca="1">IFERROR(IF(LEN(DatosDeTareaDinámicos[[#This Row],[Tareas]])=0,"",5),"")</f>
        <v>5</v>
      </c>
      <c r="G18" s="7" t="str">
        <f ca="1">IFERROR(IF(LEN('Datos del gráfico'!D6)=0,"",IF(AND('Datos del gráfico'!D6&lt;=$B$12,'Datos del gráfico'!D6&gt;=$B$11-$D$11),'Datos del gráfico'!E6,"")),"")</f>
        <v>Hito 1</v>
      </c>
      <c r="H18" s="23">
        <f ca="1">IFERROR(IF(LEN(DatosDeHitosDinámicos[[#This Row],[Hitos]])=0,$B$12,'Datos del gráfico'!$D6),2)</f>
        <v>43337</v>
      </c>
      <c r="I18" s="8">
        <f ca="1">IFERROR(IF(LEN(DatosDeHitosDinámicos[[#This Row],[Hitos]])=0,"",'Datos del gráfico'!$C6),"")</f>
        <v>1</v>
      </c>
    </row>
    <row r="19" spans="1:10" x14ac:dyDescent="0.25">
      <c r="B19" s="1" t="str">
        <f ca="1">IFERROR(IF(LEN(OFFSET('Datos del gráfico'!$H10,IncrementoDeDesplazamiento[incremento de desplazamiento],0,1,1))=0,"",IF(OR(OFFSET('Datos del gráfico'!$I10,IncrementoDeDesplazamiento[incremento de desplazamiento],0,1,1)&lt;=$B$12,OFFSET('Datos del gráfico'!$H10,IncrementoDeDesplazamiento[incremento de desplazamiento],0,1,1)&gt;=($B$11-$D$11)),INDEX(Tareas[],OFFSET('Datos del gráfico'!$G10,IncrementoDeDesplazamiento[incremento de desplazamiento],0,1,1),4),"")),"")</f>
        <v>Actividad 5</v>
      </c>
      <c r="C19" s="23">
        <f ca="1">IFERROR(IF(LEN(DatosDeTareaDinámicos[[#This Row],[Tareas]])=0,$B$11,INDEX(Tareas[],OFFSET('Datos del gráfico'!$G10,IncrementoDeDesplazamiento[incremento de desplazamiento],0,1,1),2)),"")</f>
        <v>43336</v>
      </c>
      <c r="D19" s="3">
        <f ca="1">IFERROR(IF(LEN(DatosDeTareaDinámicos[[#This Row],[Tareas]])=0,0,IF(AND('Datos del gráfico'!$H10&lt;=$B$12,'Datos del gráfico'!$I10&gt;=$B$12),ABS(OFFSET('Datos del gráfico'!$H10,IncrementoDeDesplazamiento[incremento de desplazamiento],0,1,1)-$B$12)+1,OFFSET('Datos del gráfico'!$K10,IncrementoDeDesplazamiento[incremento de desplazamiento],0,1,1))),"")</f>
        <v>7</v>
      </c>
      <c r="E19" s="3">
        <f ca="1">IFERROR(IF(LEN(DatosDeTareaDinámicos[[#This Row],[Tareas]])=0,"",4),"")</f>
        <v>4</v>
      </c>
      <c r="G19" s="7" t="str">
        <f ca="1">IFERROR(IF(LEN('Datos del gráfico'!D7)=0,"",IF(AND('Datos del gráfico'!D7&lt;=$B$12,'Datos del gráfico'!D7&gt;=$B$11-$D$11),'Datos del gráfico'!E7,"")),"")</f>
        <v/>
      </c>
      <c r="H19" s="23">
        <f ca="1">IFERROR(IF(LEN(DatosDeHitosDinámicos[[#This Row],[Hitos]])=0,$B$12,'Datos del gráfico'!$D7),2)</f>
        <v>43342</v>
      </c>
      <c r="I19" s="8" t="str">
        <f ca="1">IFERROR(IF(LEN(DatosDeHitosDinámicos[[#This Row],[Hitos]])=0,"",'Datos del gráfico'!$C7),"")</f>
        <v/>
      </c>
    </row>
    <row r="20" spans="1:10" x14ac:dyDescent="0.25">
      <c r="B20" s="1" t="str">
        <f ca="1">IFERROR(IF(LEN(OFFSET('Datos del gráfico'!$H11,IncrementoDeDesplazamiento[incremento de desplazamiento],0,1,1))=0,"",IF(OR(OFFSET('Datos del gráfico'!$I11,IncrementoDeDesplazamiento[incremento de desplazamiento],0,1,1)&lt;=$B$12,OFFSET('Datos del gráfico'!$H11,IncrementoDeDesplazamiento[incremento de desplazamiento],0,1,1)&gt;=($B$11-$D$11)),INDEX(Tareas[],OFFSET('Datos del gráfico'!$G11,IncrementoDeDesplazamiento[incremento de desplazamiento],0,1,1),4),"")),"")</f>
        <v>Actividad 6</v>
      </c>
      <c r="C20" s="23">
        <f ca="1">IFERROR(IF(LEN(DatosDeTareaDinámicos[[#This Row],[Tareas]])=0,$B$11,INDEX(Tareas[],OFFSET('Datos del gráfico'!$G11,IncrementoDeDesplazamiento[incremento de desplazamiento],0,1,1),2)),"")</f>
        <v>43340</v>
      </c>
      <c r="D20" s="3">
        <f ca="1">IFERROR(IF(LEN(DatosDeTareaDinámicos[[#This Row],[Tareas]])=0,0,IF(AND('Datos del gráfico'!$H11&lt;=$B$12,'Datos del gráfico'!$I11&gt;=$B$12),ABS(OFFSET('Datos del gráfico'!$H11,IncrementoDeDesplazamiento[incremento de desplazamiento],0,1,1)-$B$12)+1,OFFSET('Datos del gráfico'!$K11,IncrementoDeDesplazamiento[incremento de desplazamiento],0,1,1))),"")</f>
        <v>3</v>
      </c>
      <c r="E20" s="3">
        <f ca="1">IFERROR(IF(LEN(DatosDeTareaDinámicos[[#This Row],[Tareas]])=0,"",3),"")</f>
        <v>3</v>
      </c>
      <c r="G20" s="7" t="str">
        <f ca="1">IFERROR(IF(LEN('Datos del gráfico'!D8)=0,"",IF(AND('Datos del gráfico'!D8&lt;=$B$12,'Datos del gráfico'!D8&gt;=$B$11-$D$11),'Datos del gráfico'!E8,"")),"")</f>
        <v/>
      </c>
      <c r="H20" s="23">
        <f ca="1">IFERROR(IF(LEN(DatosDeHitosDinámicos[[#This Row],[Hitos]])=0,$B$12,'Datos del gráfico'!$D8),2)</f>
        <v>43342</v>
      </c>
      <c r="I20" s="8" t="str">
        <f ca="1">IFERROR(IF(LEN(DatosDeHitosDinámicos[[#This Row],[Hitos]])=0,"",'Datos del gráfico'!$C8),"")</f>
        <v/>
      </c>
    </row>
    <row r="21" spans="1:10" x14ac:dyDescent="0.25">
      <c r="B21" s="1" t="str">
        <f ca="1">IFERROR(IF(LEN(OFFSET('Datos del gráfico'!$H12,IncrementoDeDesplazamiento[incremento de desplazamiento],0,1,1))=0,"",IF(OR(OFFSET('Datos del gráfico'!$I12,IncrementoDeDesplazamiento[incremento de desplazamiento],0,1,1)&lt;=$B$12,OFFSET('Datos del gráfico'!$H12,IncrementoDeDesplazamiento[incremento de desplazamiento],0,1,1)&gt;=($B$11-$D$11)),INDEX(Tareas[],OFFSET('Datos del gráfico'!$G12,IncrementoDeDesplazamiento[incremento de desplazamiento],0,1,1),4),"")),"")</f>
        <v>Actividad 7</v>
      </c>
      <c r="C21" s="23">
        <f ca="1">IFERROR(IF(LEN(DatosDeTareaDinámicos[[#This Row],[Tareas]])=0,$B$11,INDEX(Tareas[],OFFSET('Datos del gráfico'!$G12,IncrementoDeDesplazamiento[incremento de desplazamiento],0,1,1),2)),"")</f>
        <v>43343</v>
      </c>
      <c r="D21" s="3">
        <f ca="1">IFERROR(IF(LEN(DatosDeTareaDinámicos[[#This Row],[Tareas]])=0,0,IF(AND('Datos del gráfico'!$H12&lt;=$B$12,'Datos del gráfico'!$I12&gt;=$B$12),ABS(OFFSET('Datos del gráfico'!$H12,IncrementoDeDesplazamiento[incremento de desplazamiento],0,1,1)-$B$12)+1,OFFSET('Datos del gráfico'!$K12,IncrementoDeDesplazamiento[incremento de desplazamiento],0,1,1))),"")</f>
        <v>16</v>
      </c>
      <c r="E21" s="3">
        <f ca="1">IFERROR(IF(LEN(DatosDeTareaDinámicos[[#This Row],[Tareas]])=0,"",2),"")</f>
        <v>2</v>
      </c>
      <c r="G21" s="7" t="str">
        <f ca="1">IFERROR(IF(LEN('Datos del gráfico'!D9)=0,"",IF(AND('Datos del gráfico'!D9&lt;=$B$12,'Datos del gráfico'!D9&gt;=$B$11-$D$11),'Datos del gráfico'!E9,"")),"")</f>
        <v/>
      </c>
      <c r="H21" s="23">
        <f ca="1">IFERROR(IF(LEN(DatosDeHitosDinámicos[[#This Row],[Hitos]])=0,$B$12,'Datos del gráfico'!$D9),2)</f>
        <v>43342</v>
      </c>
      <c r="I21" s="8" t="str">
        <f ca="1">IFERROR(IF(LEN(DatosDeHitosDinámicos[[#This Row],[Hitos]])=0,"",'Datos del gráfico'!$C9),"")</f>
        <v/>
      </c>
    </row>
    <row r="22" spans="1:10" x14ac:dyDescent="0.25">
      <c r="G22" s="7" t="str">
        <f ca="1">IFERROR(IF(LEN('Datos del gráfico'!D10)=0,"",IF(AND('Datos del gráfico'!D10&lt;=$B$12,'Datos del gráfico'!D10&gt;=$B$11-$D$11),'Datos del gráfico'!E10,"")),"")</f>
        <v/>
      </c>
      <c r="H22" s="23">
        <f ca="1">IFERROR(IF(LEN(DatosDeHitosDinámicos[[#This Row],[Hitos]])=0,$B$12,'Datos del gráfico'!$D10),2)</f>
        <v>43342</v>
      </c>
      <c r="I22" s="8" t="str">
        <f ca="1">IFERROR(IF(LEN(DatosDeHitosDinámicos[[#This Row],[Hitos]])=0,"",'Datos del gráfico'!$C10),"")</f>
        <v/>
      </c>
    </row>
    <row r="23" spans="1:10" x14ac:dyDescent="0.25">
      <c r="G23" s="7" t="str">
        <f ca="1">IFERROR(IF(LEN('Datos del gráfico'!D11)=0,"",IF(AND('Datos del gráfico'!D11&lt;=$B$12,'Datos del gráfico'!D11&gt;=$B$11-$D$11),'Datos del gráfico'!E11,"")),"")</f>
        <v/>
      </c>
      <c r="H23" s="23">
        <f ca="1">IFERROR(IF(LEN(DatosDeHitosDinámicos[[#This Row],[Hitos]])=0,$B$12,'Datos del gráfico'!$D11),2)</f>
        <v>43342</v>
      </c>
      <c r="I23" s="8" t="str">
        <f ca="1">IFERROR(IF(LEN(DatosDeHitosDinámicos[[#This Row],[Hitos]])=0,"",'Datos del gráfico'!$C11),"")</f>
        <v/>
      </c>
    </row>
    <row r="24" spans="1:10" x14ac:dyDescent="0.25">
      <c r="G24" s="7" t="str">
        <f>IFERROR(IF(LEN('Datos del gráfico'!D12)=0,"",IF(AND('Datos del gráfico'!D12&lt;=$B$12,'Datos del gráfico'!D12&gt;=$B$11-$D$11),'Datos del gráfico'!E12,"")),"")</f>
        <v/>
      </c>
      <c r="H24" s="23">
        <f ca="1">IFERROR(IF(LEN(DatosDeHitosDinámicos[[#This Row],[Hitos]])=0,$B$12,'Datos del gráfico'!$D12),2)</f>
        <v>43342</v>
      </c>
      <c r="I24" s="8" t="str">
        <f>IFERROR(IF(LEN(DatosDeHitosDinámicos[[#This Row],[Hitos]])=0,"",'Datos del gráfico'!$C12),"")</f>
        <v/>
      </c>
    </row>
    <row r="25" spans="1:10" x14ac:dyDescent="0.25">
      <c r="G25" s="7" t="str">
        <f>IFERROR(IF(LEN('Datos del gráfico'!D13)=0,"",IF(AND('Datos del gráfico'!D13&lt;=$B$12,'Datos del gráfico'!D13&gt;=$B$11-$D$11),'Datos del gráfico'!E13,"")),"")</f>
        <v/>
      </c>
      <c r="H25" s="23">
        <f ca="1">IFERROR(IF(LEN(DatosDeHitosDinámicos[[#This Row],[Hitos]])=0,$B$12,'Datos del gráfico'!$D13),2)</f>
        <v>43342</v>
      </c>
      <c r="I25" s="8" t="str">
        <f>IFERROR(IF(LEN(DatosDeHitosDinámicos[[#This Row],[Hitos]])=0,"",'Datos del gráfico'!$C13),"")</f>
        <v/>
      </c>
    </row>
    <row r="26" spans="1:10" x14ac:dyDescent="0.25">
      <c r="G26" s="7" t="str">
        <f>IFERROR(IF(LEN('Datos del gráfico'!D14)=0,"",IF(AND('Datos del gráfico'!D14&lt;=$B$12,'Datos del gráfico'!D14&gt;=$B$11-$D$11),'Datos del gráfico'!E14,"")),"")</f>
        <v/>
      </c>
      <c r="H26" s="23">
        <f ca="1">IFERROR(IF(LEN(DatosDeHitosDinámicos[[#This Row],[Hitos]])=0,$B$12,'Datos del gráfico'!$D14),2)</f>
        <v>43342</v>
      </c>
      <c r="I26" s="8" t="str">
        <f>IFERROR(IF(LEN(DatosDeHitosDinámicos[[#This Row],[Hitos]])=0,"",'Datos del gráfico'!$C14),"")</f>
        <v/>
      </c>
    </row>
    <row r="27" spans="1:10" x14ac:dyDescent="0.25">
      <c r="G27" s="7" t="str">
        <f>IFERROR(IF(LEN('Datos del gráfico'!D15)=0,"",IF(AND('Datos del gráfico'!D15&lt;=$B$12,'Datos del gráfico'!D15&gt;=$B$11-$D$11),'Datos del gráfico'!E15,"")),"")</f>
        <v/>
      </c>
      <c r="H27" s="23">
        <f ca="1">IFERROR(IF(LEN(DatosDeHitosDinámicos[[#This Row],[Hitos]])=0,$B$12,'Datos del gráfico'!$D15),2)</f>
        <v>43342</v>
      </c>
      <c r="I27" s="8" t="str">
        <f>IFERROR(IF(LEN(DatosDeHitosDinámicos[[#This Row],[Hitos]])=0,"",'Datos del gráfico'!$C15),"")</f>
        <v/>
      </c>
    </row>
    <row r="28" spans="1:10" x14ac:dyDescent="0.25">
      <c r="G28" s="7" t="str">
        <f>IFERROR(IF(LEN('Datos del gráfico'!D16)=0,"",IF(AND('Datos del gráfico'!D16&lt;=$B$12,'Datos del gráfico'!D16&gt;=$B$11-$D$11),'Datos del gráfico'!E16,"")),"")</f>
        <v/>
      </c>
      <c r="H28" s="23">
        <f ca="1">IFERROR(IF(LEN(DatosDeHitosDinámicos[[#This Row],[Hitos]])=0,$B$12,'Datos del gráfico'!$D16),2)</f>
        <v>43342</v>
      </c>
      <c r="I28" s="8" t="str">
        <f>IFERROR(IF(LEN(DatosDeHitosDinámicos[[#This Row],[Hitos]])=0,"",'Datos del gráfico'!$C16),"")</f>
        <v/>
      </c>
    </row>
    <row r="29" spans="1:10" x14ac:dyDescent="0.25">
      <c r="G29" s="7" t="str">
        <f>IFERROR(IF(LEN('Datos del gráfico'!D17)=0,"",IF(AND('Datos del gráfico'!D17&lt;=$B$12,'Datos del gráfico'!D17&gt;=$B$11-$D$11),'Datos del gráfico'!E17,"")),"")</f>
        <v/>
      </c>
      <c r="H29" s="23">
        <f ca="1">IFERROR(IF(LEN(DatosDeHitosDinámicos[[#This Row],[Hitos]])=0,$B$12,'Datos del gráfico'!$D17),2)</f>
        <v>43342</v>
      </c>
      <c r="I29" s="8" t="str">
        <f>IFERROR(IF(LEN(DatosDeHitosDinámicos[[#This Row],[Hitos]])=0,"",'Datos del gráfico'!$C17),"")</f>
        <v/>
      </c>
    </row>
    <row r="30" spans="1:10" x14ac:dyDescent="0.25">
      <c r="G30" s="7" t="str">
        <f>IFERROR(IF(LEN('Datos del gráfico'!D18)=0,"",IF(AND('Datos del gráfico'!D18&lt;=$B$12,'Datos del gráfico'!D18&gt;=$B$11-$D$11),'Datos del gráfico'!E18,"")),"")</f>
        <v/>
      </c>
      <c r="H30" s="23">
        <f ca="1">IFERROR(IF(LEN(DatosDeHitosDinámicos[[#This Row],[Hitos]])=0,$B$12,'Datos del gráfico'!$D18),2)</f>
        <v>43342</v>
      </c>
      <c r="I30" s="8" t="str">
        <f>IFERROR(IF(LEN(DatosDeHitosDinámicos[[#This Row],[Hitos]])=0,"",'Datos del gráfico'!$C18),"")</f>
        <v/>
      </c>
    </row>
    <row r="31" spans="1:10" x14ac:dyDescent="0.25">
      <c r="G31" s="7" t="str">
        <f>IFERROR(IF(LEN('Datos del gráfico'!D19)=0,"",IF(AND('Datos del gráfico'!D19&lt;=$B$12,'Datos del gráfico'!D19&gt;=$B$11-$D$11),'Datos del gráfico'!E19,"")),"")</f>
        <v/>
      </c>
      <c r="H31" s="23">
        <f ca="1">IFERROR(IF(LEN(DatosDeHitosDinámicos[[#This Row],[Hitos]])=0,$B$12,'Datos del gráfico'!$D19),2)</f>
        <v>43342</v>
      </c>
      <c r="I31" s="8" t="str">
        <f>IFERROR(IF(LEN(DatosDeHitosDinámicos[[#This Row],[Hitos]])=0,"",'Datos del gráfico'!$C19),"")</f>
        <v/>
      </c>
    </row>
    <row r="32" spans="1:10" x14ac:dyDescent="0.25">
      <c r="A32" s="15" t="s">
        <v>52</v>
      </c>
      <c r="G32" s="7" t="str">
        <f>IFERROR(IF(LEN('Datos del gráfico'!D20)=0,"",IF(AND('Datos del gráfico'!D20&lt;=$B$12,'Datos del gráfico'!D20&gt;=$B$11-$D$11),'Datos del gráfico'!E20,"")),"")</f>
        <v/>
      </c>
      <c r="H32" s="23">
        <f ca="1">IFERROR(IF(LEN(DatosDeHitosDinámicos[[#This Row],[Hitos]])=0,$B$12,'Datos del gráfico'!$D20),2)</f>
        <v>43342</v>
      </c>
      <c r="I32" s="8" t="str">
        <f>IFERROR(IF(LEN(DatosDeHitosDinámicos[[#This Row],[Hitos]])=0,"",'Datos del gráfico'!$C20),"")</f>
        <v/>
      </c>
      <c r="J32" s="12" t="s">
        <v>67</v>
      </c>
    </row>
  </sheetData>
  <printOptions horizontalCentered="1"/>
  <pageMargins left="0.7" right="0.7" top="0.75" bottom="0.75" header="0.3" footer="0.3"/>
  <pageSetup paperSize="9" scale="24" fitToHeight="0" orientation="portrait" horizontalDpi="1200" verticalDpi="1200" r:id="rId1"/>
  <headerFooter differentFirst="1">
    <oddFooter>Page &amp;P of &amp;N</oddFooter>
  </headerFooter>
  <ignoredErrors>
    <ignoredError sqref="E15:E21 C4:C5 B11:B12" calculatedColumn="1"/>
  </ignoredErrors>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9CFDD-EC4B-4303-9E14-A49D2BBA1837}">
  <sheetPr>
    <pageSetUpPr fitToPage="1"/>
  </sheetPr>
  <dimension ref="A1:A11"/>
  <sheetViews>
    <sheetView showGridLines="0" tabSelected="1" workbookViewId="0"/>
  </sheetViews>
  <sheetFormatPr defaultColWidth="9.140625" defaultRowHeight="15" x14ac:dyDescent="0.25"/>
  <cols>
    <col min="1" max="1" width="78.7109375" customWidth="1"/>
  </cols>
  <sheetData>
    <row r="1" spans="1:1" ht="50.1" customHeight="1" x14ac:dyDescent="0.3">
      <c r="A1" s="13" t="s">
        <v>68</v>
      </c>
    </row>
    <row r="2" spans="1:1" ht="165" x14ac:dyDescent="0.25">
      <c r="A2" s="1" t="s">
        <v>69</v>
      </c>
    </row>
    <row r="3" spans="1:1" x14ac:dyDescent="0.25">
      <c r="A3" s="20" t="s">
        <v>70</v>
      </c>
    </row>
    <row r="4" spans="1:1" ht="270" x14ac:dyDescent="0.25">
      <c r="A4" s="1" t="s">
        <v>81</v>
      </c>
    </row>
    <row r="5" spans="1:1" x14ac:dyDescent="0.25">
      <c r="A5" s="20" t="s">
        <v>82</v>
      </c>
    </row>
    <row r="6" spans="1:1" ht="180" x14ac:dyDescent="0.25">
      <c r="A6" s="1" t="s">
        <v>71</v>
      </c>
    </row>
    <row r="7" spans="1:1" x14ac:dyDescent="0.25">
      <c r="A7" s="22" t="s">
        <v>72</v>
      </c>
    </row>
    <row r="8" spans="1:1" ht="75" x14ac:dyDescent="0.25">
      <c r="A8" s="1" t="s">
        <v>73</v>
      </c>
    </row>
    <row r="9" spans="1:1" ht="60" x14ac:dyDescent="0.25">
      <c r="A9" s="1" t="s">
        <v>77</v>
      </c>
    </row>
    <row r="10" spans="1:1" ht="75" x14ac:dyDescent="0.25">
      <c r="A10" s="1" t="s">
        <v>74</v>
      </c>
    </row>
    <row r="11" spans="1:1" x14ac:dyDescent="0.25">
      <c r="A11" s="1" t="s">
        <v>75</v>
      </c>
    </row>
  </sheetData>
  <printOptions horizontalCentered="1"/>
  <pageMargins left="0.7" right="0.7" top="0.75" bottom="0.75" header="0.3" footer="0.3"/>
  <pageSetup paperSize="9" fitToHeight="0" orientation="portrait" horizontalDpi="1200" verticalDpi="1200"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Datos del gráfico</vt:lpstr>
      <vt:lpstr>Diagrama de Gantt</vt:lpstr>
      <vt:lpstr>Datos de gráf. dinámico ocultos</vt:lpstr>
      <vt:lpstr>Acerca de</vt:lpstr>
      <vt:lpstr>Seguimiento_Hoy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2018-08-16T07:56:36Z</dcterms:created>
  <dcterms:modified xsi:type="dcterms:W3CDTF">2018-08-16T07:56:36Z</dcterms:modified>
</cp:coreProperties>
</file>