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91.xml" ContentType="application/vnd.openxmlformats-officedocument.spreadsheetml.table+xml"/>
  <Override PartName="/xl/tables/table82.xml" ContentType="application/vnd.openxmlformats-officedocument.spreadsheetml.table+xml"/>
  <Override PartName="/xl/tables/table113.xml" ContentType="application/vnd.openxmlformats-officedocument.spreadsheetml.table+xml"/>
  <Override PartName="/xl/tables/table104.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75.xml" ContentType="application/vnd.openxmlformats-officedocument.spreadsheetml.table+xml"/>
  <Override PartName="/xl/tables/table26.xml" ContentType="application/vnd.openxmlformats-officedocument.spreadsheetml.table+xml"/>
  <Override PartName="/xl/tables/table67.xml" ContentType="application/vnd.openxmlformats-officedocument.spreadsheetml.table+xml"/>
  <Override PartName="/xl/tables/table18.xml" ContentType="application/vnd.openxmlformats-officedocument.spreadsheetml.table+xml"/>
  <Override PartName="/xl/tables/table59.xml" ContentType="application/vnd.openxmlformats-officedocument.spreadsheetml.table+xml"/>
  <Override PartName="/xl/tables/table410.xml" ContentType="application/vnd.openxmlformats-officedocument.spreadsheetml.table+xml"/>
  <Override PartName="/xl/tables/table311.xml" ContentType="application/vnd.openxmlformats-officedocument.spreadsheetml.table+xml"/>
  <Override PartName="/xl/worksheets/sheet13.xml" ContentType="application/vnd.openxmlformats-officedocument.spreadsheetml.worksheet+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44.xml" ContentType="application/vnd.openxmlformats-officedocument.spreadsheetml.worksheet+xml"/>
  <Override PartName="/xl/tables/table1212.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07"/>
  <workbookPr filterPrivacy="1"/>
  <xr:revisionPtr revIDLastSave="1" documentId="8_{00D11955-2134-4C15-95A4-7AAA167FF9F9}" xr6:coauthVersionLast="47" xr6:coauthVersionMax="47" xr10:uidLastSave="{741C553B-ADB8-4E26-B1D8-B2ACD842733C}"/>
  <bookViews>
    <workbookView xWindow="-120" yWindow="-120" windowWidth="28950" windowHeight="16065" activeTab="1" xr2:uid="{00000000-000D-0000-FFFF-FFFF00000000}"/>
  </bookViews>
  <sheets>
    <sheet name="Inicio" sheetId="5" r:id="rId1"/>
    <sheet name="Gastos" sheetId="1" r:id="rId2"/>
    <sheet name="Ingresos" sheetId="2" r:id="rId3"/>
    <sheet name="Resumen de pérdidas y ganancia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1" l="1"/>
  <c r="G4" i="1"/>
  <c r="D1" i="3"/>
  <c r="B1" i="3"/>
  <c r="D1" i="2"/>
  <c r="B1" i="2"/>
  <c r="C32" i="1" l="1"/>
  <c r="D32" i="1"/>
  <c r="G24" i="1"/>
  <c r="H24" i="1"/>
  <c r="C25" i="1"/>
  <c r="D25" i="1"/>
  <c r="G19" i="1"/>
  <c r="H19" i="1"/>
  <c r="C19" i="1"/>
  <c r="D19" i="1"/>
  <c r="G11" i="1"/>
  <c r="H11" i="1"/>
  <c r="C11" i="1"/>
  <c r="D11" i="1"/>
  <c r="C6" i="3" l="1"/>
  <c r="F7" i="2"/>
  <c r="F8" i="2"/>
  <c r="F9" i="2"/>
  <c r="F13" i="2"/>
  <c r="F14" i="2"/>
  <c r="F15" i="2"/>
  <c r="F19" i="2"/>
  <c r="F20" i="2"/>
  <c r="F21" i="2"/>
  <c r="F25" i="2"/>
  <c r="F26" i="2"/>
  <c r="F27" i="2"/>
  <c r="F28" i="2"/>
  <c r="G7" i="2"/>
  <c r="G8" i="2"/>
  <c r="G9" i="2"/>
  <c r="G13" i="2"/>
  <c r="G14" i="2"/>
  <c r="G15" i="2"/>
  <c r="G19" i="2"/>
  <c r="G20" i="2"/>
  <c r="G21" i="2"/>
  <c r="G25" i="2"/>
  <c r="G26" i="2"/>
  <c r="G27" i="2"/>
  <c r="G28" i="2"/>
  <c r="G29" i="2" l="1"/>
  <c r="F22" i="2"/>
  <c r="F29" i="2"/>
  <c r="G22" i="2"/>
  <c r="G16" i="2"/>
  <c r="F16" i="2"/>
  <c r="F10" i="2"/>
  <c r="G10" i="2"/>
  <c r="D6" i="3"/>
  <c r="G4" i="2" l="1"/>
  <c r="C5" i="3"/>
  <c r="C8" i="3" s="1"/>
  <c r="F4" i="2"/>
  <c r="D5" i="3" s="1"/>
  <c r="D8" i="3" l="1"/>
</calcChain>
</file>

<file path=xl/sharedStrings.xml><?xml version="1.0" encoding="utf-8"?>
<sst xmlns="http://schemas.openxmlformats.org/spreadsheetml/2006/main" count="149" uniqueCount="100">
  <si>
    <t>INFORMACIÓN SOBRE ESTA PLANTILLA</t>
  </si>
  <si>
    <t>Use este libro Presupuesto del evento para realizar un seguimiento de los Gastos generados y los Ingresos obtenidos de un evento.</t>
  </si>
  <si>
    <t>Rellene el Nombre del evento y escriba la información en tablas en la hoja de cálculo Gastos y la hoja de cálculo Ingresos.</t>
  </si>
  <si>
    <t>El total de Gastos y el total de Ingresos se calculan automáticamente.</t>
  </si>
  <si>
    <t>El resumen y el gráfico de Ganancias y Pérdidas se actualizan automáticamente en la hoja de cálculo Resumen de pérdidas y ganancias.</t>
  </si>
  <si>
    <t>Nota: </t>
  </si>
  <si>
    <t xml:space="preserve">Se facilitan instrucciones adicionales en la columna A de cada hoja de cálculo. Este texto se ha ocultado a propósito. Para eliminar el texto, selecciona la columna A y, a continuación, ELIMINAR. </t>
  </si>
  <si>
    <t>Para obtener más información sobre las tablas, presiona las teclas MAYÚS y F10 dentro de una tabla, selecciona la opción TABLA y, a continuación, TEXTO ALTERNATIVO</t>
  </si>
  <si>
    <t>Escribe los gastos estimados y reales de cada categoría en las tablas correspondientes de la hoja de cálculo y el nombre del evento en la celda D1 para personalizar el título de esta y otras hojas de cálculo. El subtítulo de esta hoja de cálculo está en la celda H1. Encontrará instrucciones útiles sobre cómo usar esta hoja de cálculo en las celdas de esta columna. La instrucción siguiente se encuentra en la celda A3.</t>
  </si>
  <si>
    <t>La etiqueta Gastos totales se encuentra en la celda a la derecha, la etiqueta Estimados en la celda G3 y Reales en la celda H3.</t>
  </si>
  <si>
    <t>Los gastos estimados totales en la celda G4 y los gastos reales totales en H4 se calculan automáticamente. La instrucción siguiente se encuentra en la celda A6.</t>
  </si>
  <si>
    <t>Escriba los gastos de sitio en la tabla que comienza en la celda de la derecha y los gastos de comida en la tabla que comienza en la celda F6. La instrucción siguiente se encuentra en la celda A13.</t>
  </si>
  <si>
    <t>Escriba los gastos de decoración en la tabla que comienza en la celda de la derecha y los gastos de programa en la tabla que comienza en la celda F13. La instrucción siguiente se encuentra en la celda A21.</t>
  </si>
  <si>
    <t>Escriba los gastos de publicidad en la tabla que comienza en la celda de la derecha y los gastos de premios en la tabla que comienza en la celda F21. La instrucción siguiente se encuentra en la celda A27.</t>
  </si>
  <si>
    <t>Escribe los gastos varios en la tabla que comienza en la celda de la derecha.</t>
  </si>
  <si>
    <t>Presupuesto del evento para</t>
  </si>
  <si>
    <t>GASTOS TOTALES</t>
  </si>
  <si>
    <t>Sitio</t>
  </si>
  <si>
    <t>Gastos de sala y auditorio</t>
  </si>
  <si>
    <t>Personal del sitio</t>
  </si>
  <si>
    <t>Equipamiento</t>
  </si>
  <si>
    <t>Mesas y sillas</t>
  </si>
  <si>
    <t>Total</t>
  </si>
  <si>
    <t>Decoraciones</t>
  </si>
  <si>
    <t>Flores</t>
  </si>
  <si>
    <t>Velas</t>
  </si>
  <si>
    <t>Iluminación</t>
  </si>
  <si>
    <t>Globos</t>
  </si>
  <si>
    <t>Suministros de papel</t>
  </si>
  <si>
    <t>Publicidad</t>
  </si>
  <si>
    <t>Trabajo de gráficos</t>
  </si>
  <si>
    <t>Fotocopias e impresión</t>
  </si>
  <si>
    <t>Gastos de envío</t>
  </si>
  <si>
    <t>Varios</t>
  </si>
  <si>
    <t>Teléfono</t>
  </si>
  <si>
    <t>Transporte</t>
  </si>
  <si>
    <t>Suministros de papelería</t>
  </si>
  <si>
    <t>Servicios de fax</t>
  </si>
  <si>
    <t>Estimado</t>
  </si>
  <si>
    <t>Nombre del evento</t>
  </si>
  <si>
    <t>Real</t>
  </si>
  <si>
    <t>Aperitivos</t>
  </si>
  <si>
    <t>Comida</t>
  </si>
  <si>
    <t>Bebidas</t>
  </si>
  <si>
    <t>Mantelería</t>
  </si>
  <si>
    <t>Personal y compensaciones</t>
  </si>
  <si>
    <t>Programa</t>
  </si>
  <si>
    <t>Artistas</t>
  </si>
  <si>
    <t>Altavoces</t>
  </si>
  <si>
    <t>Viaje</t>
  </si>
  <si>
    <t>Hotel</t>
  </si>
  <si>
    <t>Otros</t>
  </si>
  <si>
    <t>Premios</t>
  </si>
  <si>
    <t>Cintas, placas y trofeos</t>
  </si>
  <si>
    <t>Regalos</t>
  </si>
  <si>
    <t>GASTOS</t>
  </si>
  <si>
    <t>Escriba los ingresos estimados y reales de cada categoría en las respectivas tablas de esta hoja de cálculo. El título de esta hoja de cálculo se actualiza automáticamente en la celda a la derecha. El título se encuentra en la celda G1. Encontrará instrucciones útiles sobre cómo usar esta hoja de cálculo en las celdas de esta columna. La instrucción siguiente se encuentra en la celda A3.</t>
  </si>
  <si>
    <t>La etiqueta Ingresos totales se encuentra en la celda a la derecha, la etiqueta Estimados en la celda F3 y Reales en la celda G3.</t>
  </si>
  <si>
    <t>El total de ingresos estimados se calcula automáticamente en la celda F4 y el total de ingresos reales en G4.</t>
  </si>
  <si>
    <t>La etiqueta Admisiones se encuentra en la celda de la derecha.</t>
  </si>
  <si>
    <t>Escriba el número de admisiones estimadas y reales con tarifas de entradas en la tabla que comienza en la celda a la derecha. Los ingresos por admisiones estimados y reales se calculan automáticamente. La instrucción siguiente se encuentra en la celda A11.</t>
  </si>
  <si>
    <t>La etiqueta Anuncios en el programa se encuentra en la celda de la derecha.</t>
  </si>
  <si>
    <t>Escriba el número de Anuncios en el programa estimados y reales con tarifas de Anuncios en la tabla que comienza en la celda a la derecha. Los ingresos por anuncios estimados y reales se calculan automáticamente. La instrucción siguiente está en la celda A17.</t>
  </si>
  <si>
    <t>La etiqueta Expositores o proveedores se encuentra en la celda a la derecha.</t>
  </si>
  <si>
    <t>Escriba el número de Expositores o proveedores estimados y reales con tarifas de puestos en la tabla que comienza en la celda a la derecha. Los ingresos estimados y reales se calculan automáticamente. La instrucción siguiente se encuentra en la celda A23.</t>
  </si>
  <si>
    <t>La etiqueta Venta de productos se encuentra en la celda de la derecha.</t>
  </si>
  <si>
    <t>Escriba el número de Ventas de productos estimadas y reales con los precios de los productos en la tabla que comienza en la celda a la derecha. Los ingresos estimados y reales se calculan automáticamente.</t>
  </si>
  <si>
    <t>INGRESOS TOTALES</t>
  </si>
  <si>
    <t>ADMISIONES</t>
  </si>
  <si>
    <t>Número estimado</t>
  </si>
  <si>
    <t>ANUNCIO DE PROGRAMA</t>
  </si>
  <si>
    <t>EXPOSITORES Y PROVEEDORES</t>
  </si>
  <si>
    <t>VENTA DE PRODUCTOS</t>
  </si>
  <si>
    <t>Número real</t>
  </si>
  <si>
    <t>Tipo</t>
  </si>
  <si>
    <t>Adultos @</t>
  </si>
  <si>
    <t>Niños @</t>
  </si>
  <si>
    <t>Otros @</t>
  </si>
  <si>
    <t>Portadas @</t>
  </si>
  <si>
    <t>Medias páginas @</t>
  </si>
  <si>
    <t>Cuartos de página @</t>
  </si>
  <si>
    <t>Stands grandes @</t>
  </si>
  <si>
    <t>Stands medianos @</t>
  </si>
  <si>
    <t>Stands pequeños @</t>
  </si>
  <si>
    <t>Artículos @</t>
  </si>
  <si>
    <t>Precio</t>
  </si>
  <si>
    <t>Ingresos estimados</t>
  </si>
  <si>
    <t>INGRESOS</t>
  </si>
  <si>
    <t>Ingresos reales</t>
  </si>
  <si>
    <t>El resumen y el gráfico de ganancias y pérdidas que muestra el Total de ingresos y gastos se actualiza automáticamente en esta hoja de cálculo. El título de esta hoja de cálculo se actualiza automáticamente en la celda a la derecha. El subtítulo se encuentra en las celdas G1 y G2. Encontrará instrucciones útiles sobre cómo usar esta hoja de cálculo en las celdas de esta columna. La instrucción siguiente se encuentra en la celda A3.</t>
  </si>
  <si>
    <t>El gráfico de barras que compara los gastos estimados y reales está en la celda E3.</t>
  </si>
  <si>
    <t>La tabla de resumen que comienza en la celda a la derecha también se actualiza automáticamente. La instrucción siguiente se encuentra en la celda A8.</t>
  </si>
  <si>
    <t>El total de beneficios o pérdidas estimado se calcula automáticamente en la celda C8 y el total de beneficios o pérdidas reales en la celda D8.</t>
  </si>
  <si>
    <t xml:space="preserve"> Total</t>
  </si>
  <si>
    <t>Ingresos totales</t>
  </si>
  <si>
    <t>Gastos totales</t>
  </si>
  <si>
    <t>Beneficio total
(o pérdida)</t>
  </si>
  <si>
    <t>El gráfico de barras que muestra la comparación entre los gastos e ingresos estimados y los gastos e ingresos reales está en esta celda.</t>
  </si>
  <si>
    <t xml:space="preserve">BENEFICIOS </t>
  </si>
  <si>
    <t>Resumen de pérdidas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</si>
</sst>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Red]\-&quot;$&quot;#,##0.00"/>
    <numFmt numFmtId="164" formatCode="&quot;$&quot;#,##0.00_);[Red]\(&quot;$&quot;#,##0.00\)"/>
    <numFmt numFmtId="165" formatCode=";;;"/>
  </numFmts>
  <fonts count="27" x14ac:knownFonts="1">
    <font>
      <sz val="10"/>
      <name val="Arial"/>
    </font>
    <font>
      <sz val="8"/>
      <name val="Arial"/>
      <family val="2"/>
    </font>
    <font>
      <sz val="10"/>
      <name val="Lucida Sans"/>
      <family val="2"/>
      <scheme val="minor"/>
    </font>
    <font>
      <sz val="9"/>
      <name val="Lucida Sans"/>
      <family val="2"/>
      <scheme val="minor"/>
    </font>
    <font>
      <b/>
      <sz val="10"/>
      <name val="Century Gothic"/>
      <family val="2"/>
      <scheme val="major"/>
    </font>
    <font>
      <b/>
      <sz val="18"/>
      <color theme="0"/>
      <name val="Century Gothic"/>
      <family val="2"/>
      <scheme val="major"/>
    </font>
    <font>
      <sz val="10"/>
      <color theme="0"/>
      <name val="Century Gothic"/>
      <family val="2"/>
      <scheme val="major"/>
    </font>
    <font>
      <sz val="9"/>
      <color theme="0"/>
      <name val="Lucida Sans"/>
      <family val="2"/>
      <scheme val="minor"/>
    </font>
    <font>
      <sz val="11"/>
      <name val="Lucida Sans"/>
      <family val="2"/>
      <scheme val="minor"/>
    </font>
    <font>
      <sz val="12"/>
      <name val="Lucida Sans"/>
      <family val="2"/>
      <scheme val="minor"/>
    </font>
    <font>
      <b/>
      <sz val="12"/>
      <color theme="0"/>
      <name val="Lucida Sans"/>
      <family val="2"/>
      <scheme val="minor"/>
    </font>
    <font>
      <b/>
      <sz val="9"/>
      <color theme="1"/>
      <name val="Lucida Sans"/>
      <family val="2"/>
      <scheme val="minor"/>
    </font>
    <font>
      <sz val="9"/>
      <color theme="1"/>
      <name val="Lucida Sans"/>
      <family val="2"/>
      <scheme val="minor"/>
    </font>
    <font>
      <sz val="10"/>
      <color theme="1"/>
      <name val="Lucida Sans"/>
      <family val="2"/>
      <scheme val="minor"/>
    </font>
    <font>
      <sz val="10"/>
      <name val="Arial"/>
      <family val="2"/>
    </font>
    <font>
      <b/>
      <sz val="12"/>
      <color theme="0"/>
      <name val="Century Gothic"/>
      <family val="2"/>
      <scheme val="major"/>
    </font>
    <font>
      <b/>
      <sz val="22"/>
      <color theme="4"/>
      <name val="Century Gothic"/>
      <family val="2"/>
      <scheme val="major"/>
    </font>
    <font>
      <sz val="22"/>
      <color theme="4"/>
      <name val="Century Gothic"/>
      <family val="2"/>
      <scheme val="major"/>
    </font>
    <font>
      <b/>
      <sz val="12"/>
      <color theme="4"/>
      <name val="Lucida Sans"/>
      <family val="2"/>
      <scheme val="minor"/>
    </font>
    <font>
      <b/>
      <sz val="12"/>
      <color theme="4"/>
      <name val="Century Gothic"/>
      <family val="2"/>
      <scheme val="major"/>
    </font>
    <font>
      <b/>
      <sz val="13"/>
      <color theme="3"/>
      <name val="Lucida Sans"/>
      <family val="2"/>
      <scheme val="minor"/>
    </font>
    <font>
      <b/>
      <sz val="16"/>
      <color theme="0"/>
      <name val="Century Gothic"/>
      <family val="2"/>
      <scheme val="major"/>
    </font>
    <font>
      <sz val="11"/>
      <name val="Calibri"/>
      <family val="2"/>
    </font>
    <font>
      <b/>
      <sz val="11"/>
      <name val="Calibri"/>
      <family val="2"/>
    </font>
    <font>
      <sz val="10"/>
      <color theme="0"/>
      <name val="Lucida Sans"/>
      <family val="2"/>
      <scheme val="minor"/>
    </font>
    <font>
      <sz val="11"/>
      <color theme="1"/>
      <name val="Calibri"/>
      <family val="2"/>
    </font>
    <font>
      <sz val="10"/>
      <color theme="1"/>
      <name val="Century Gothic"/>
      <family val="2"/>
      <scheme val="major"/>
    </font>
  </fonts>
  <fills count="10">
    <fill>
      <patternFill patternType="none"/>
    </fill>
    <fill>
      <patternFill patternType="gray125"/>
    </fill>
    <fill>
      <patternFill patternType="solid">
        <fgColor theme="4"/>
        <bgColor indexed="22"/>
      </patternFill>
    </fill>
    <fill>
      <patternFill patternType="solid">
        <fgColor theme="4" tint="-0.249977111117893"/>
        <bgColor indexed="22"/>
      </patternFill>
    </fill>
    <fill>
      <patternFill patternType="solid">
        <fgColor theme="0" tint="-4.99893185216834E-2"/>
        <bgColor indexed="64"/>
      </patternFill>
    </fill>
    <fill>
      <patternFill patternType="solid">
        <fgColor theme="5"/>
        <bgColor indexed="64"/>
      </patternFill>
    </fill>
    <fill>
      <patternFill patternType="solid">
        <fgColor theme="5"/>
        <bgColor indexed="22"/>
      </patternFill>
    </fill>
    <fill>
      <patternFill patternType="solid">
        <fgColor theme="5" tint="-0.249977111117893"/>
        <bgColor indexed="22"/>
      </patternFill>
    </fill>
    <fill>
      <patternFill patternType="solid">
        <fgColor theme="0"/>
        <bgColor indexed="64"/>
      </patternFill>
    </fill>
    <fill>
      <patternFill patternType="solid">
        <fgColor theme="5" tint="-0.249977111117893"/>
        <bgColor indexed="64"/>
      </patternFill>
    </fill>
  </fills>
  <borders count="2">
    <border>
      <left/>
      <right/>
      <top/>
      <bottom/>
      <diagonal/>
    </border>
    <border>
      <left/>
      <right/>
      <top/>
      <bottom style="thick">
        <color theme="4" tint="0.499984740745262"/>
      </bottom>
      <diagonal/>
    </border>
  </borders>
  <cellStyleXfs count="4">
    <xf numFmtId="0" fontId="0" fillId="0" borderId="0"/>
    <xf numFmtId="0" fontId="16" fillId="4" borderId="0" applyNumberFormat="0" applyBorder="0" applyAlignment="0" applyProtection="0"/>
    <xf numFmtId="0" fontId="14" fillId="0" borderId="0"/>
    <xf numFmtId="0" fontId="20" fillId="0" borderId="1" applyNumberFormat="0" applyFill="0" applyAlignment="0" applyProtection="0"/>
  </cellStyleXfs>
  <cellXfs count="75">
    <xf numFmtId="0" fontId="0" fillId="0" borderId="0" xfId="0"/>
    <xf numFmtId="0" fontId="2" fillId="0" borderId="0" xfId="0" applyFont="1"/>
    <xf numFmtId="0" fontId="3" fillId="0" borderId="0" xfId="0" applyFont="1"/>
    <xf numFmtId="0" fontId="3" fillId="0" borderId="0" xfId="0" applyFont="1" applyAlignment="1">
      <alignment horizontal="center"/>
    </xf>
    <xf numFmtId="0" fontId="9" fillId="0" borderId="0" xfId="0" applyFont="1"/>
    <xf numFmtId="0" fontId="13" fillId="0" borderId="0" xfId="0" applyFont="1"/>
    <xf numFmtId="0" fontId="13" fillId="0" borderId="0" xfId="0" applyFont="1" applyAlignment="1">
      <alignment horizontal="left" indent="1"/>
    </xf>
    <xf numFmtId="0" fontId="13" fillId="0" borderId="0" xfId="0" applyFont="1" applyAlignment="1">
      <alignment horizontal="right" indent="1"/>
    </xf>
    <xf numFmtId="0" fontId="2" fillId="0" borderId="0" xfId="0" applyFont="1" applyAlignment="1">
      <alignment vertical="center"/>
    </xf>
    <xf numFmtId="0" fontId="13" fillId="0" borderId="0" xfId="0" applyFont="1" applyAlignment="1">
      <alignment vertical="center"/>
    </xf>
    <xf numFmtId="0" fontId="2" fillId="0" borderId="0" xfId="0" applyFont="1" applyAlignment="1">
      <alignment horizontal="right" indent="1"/>
    </xf>
    <xf numFmtId="0" fontId="2" fillId="0" borderId="0" xfId="0" applyFont="1" applyAlignment="1">
      <alignment horizontal="left" indent="1"/>
    </xf>
    <xf numFmtId="0" fontId="11" fillId="6" borderId="0" xfId="0" applyFont="1" applyFill="1" applyAlignment="1">
      <alignment vertical="center"/>
    </xf>
    <xf numFmtId="164" fontId="11" fillId="6" borderId="0" xfId="0" applyNumberFormat="1" applyFont="1" applyFill="1" applyAlignment="1">
      <alignment horizontal="right" vertical="center" indent="1"/>
    </xf>
    <xf numFmtId="0" fontId="13" fillId="5" borderId="0" xfId="0" applyFont="1" applyFill="1" applyAlignment="1">
      <alignment horizontal="right" indent="1"/>
    </xf>
    <xf numFmtId="0" fontId="4" fillId="5" borderId="0" xfId="2" applyFont="1" applyFill="1" applyAlignment="1">
      <alignment horizontal="right" indent="1"/>
    </xf>
    <xf numFmtId="0" fontId="5" fillId="8" borderId="0" xfId="0" applyFont="1" applyFill="1" applyAlignment="1">
      <alignment horizontal="left" vertical="center" indent="1"/>
    </xf>
    <xf numFmtId="0" fontId="6" fillId="8" borderId="0" xfId="0" applyFont="1" applyFill="1" applyAlignment="1">
      <alignment vertical="center"/>
    </xf>
    <xf numFmtId="0" fontId="5" fillId="8" borderId="0" xfId="0" applyFont="1" applyFill="1" applyAlignment="1">
      <alignment horizontal="right" vertical="center" indent="1"/>
    </xf>
    <xf numFmtId="0" fontId="2" fillId="5" borderId="0" xfId="0" applyFont="1" applyFill="1" applyAlignment="1">
      <alignment horizontal="left" vertical="center" indent="1"/>
    </xf>
    <xf numFmtId="0" fontId="12" fillId="0" borderId="0" xfId="0" applyFont="1" applyAlignment="1">
      <alignment horizontal="left" vertical="center" indent="1"/>
    </xf>
    <xf numFmtId="0" fontId="13" fillId="0" borderId="0" xfId="0" applyFont="1" applyAlignment="1">
      <alignment horizontal="left" vertical="center" indent="1"/>
    </xf>
    <xf numFmtId="0" fontId="3" fillId="0" borderId="0" xfId="0" applyFont="1" applyAlignment="1">
      <alignment horizontal="left" vertical="center" indent="1"/>
    </xf>
    <xf numFmtId="0" fontId="17" fillId="4" borderId="0" xfId="0" applyFont="1" applyFill="1" applyAlignment="1">
      <alignment vertical="center"/>
    </xf>
    <xf numFmtId="0" fontId="16" fillId="4" borderId="0" xfId="1" applyAlignment="1">
      <alignment horizontal="right" vertical="center" indent="1"/>
    </xf>
    <xf numFmtId="0" fontId="7" fillId="0" borderId="0" xfId="0" applyFont="1"/>
    <xf numFmtId="0" fontId="0" fillId="0" borderId="0" xfId="0" applyAlignment="1">
      <alignment horizontal="right" vertical="center"/>
    </xf>
    <xf numFmtId="0" fontId="0" fillId="0" borderId="0" xfId="0" applyAlignment="1">
      <alignment horizontal="right" vertical="center" indent="1"/>
    </xf>
    <xf numFmtId="0" fontId="14" fillId="0" borderId="0" xfId="0" applyFont="1" applyAlignment="1">
      <alignment horizontal="right" vertical="center" indent="1"/>
    </xf>
    <xf numFmtId="0" fontId="0" fillId="0" borderId="0" xfId="0" applyAlignment="1">
      <alignment vertical="center"/>
    </xf>
    <xf numFmtId="0" fontId="19" fillId="4" borderId="0" xfId="0" applyFont="1" applyFill="1" applyAlignment="1">
      <alignment horizontal="right" vertical="top" indent="1"/>
    </xf>
    <xf numFmtId="0" fontId="16" fillId="4" borderId="0" xfId="1" applyAlignment="1">
      <alignment horizontal="right" vertical="top" indent="1"/>
    </xf>
    <xf numFmtId="0" fontId="17" fillId="4" borderId="0" xfId="0" applyFont="1" applyFill="1"/>
    <xf numFmtId="0" fontId="16" fillId="4" borderId="0" xfId="1" applyAlignment="1">
      <alignment horizontal="right" indent="1"/>
    </xf>
    <xf numFmtId="0" fontId="9" fillId="0" borderId="0" xfId="0" applyFont="1" applyAlignment="1">
      <alignment horizontal="right" vertical="center" indent="2"/>
    </xf>
    <xf numFmtId="0" fontId="9" fillId="0" borderId="0" xfId="0" applyFont="1" applyAlignment="1">
      <alignment horizontal="right" vertical="center" indent="1"/>
    </xf>
    <xf numFmtId="0" fontId="8" fillId="0" borderId="0" xfId="0" applyFont="1" applyAlignment="1">
      <alignment vertical="center"/>
    </xf>
    <xf numFmtId="0" fontId="8" fillId="4" borderId="0" xfId="0" applyFont="1" applyFill="1" applyAlignment="1">
      <alignment vertical="center"/>
    </xf>
    <xf numFmtId="0" fontId="10" fillId="3" borderId="0" xfId="0" applyFont="1" applyFill="1" applyAlignment="1">
      <alignment horizontal="center" vertical="center" wrapText="1"/>
    </xf>
    <xf numFmtId="0" fontId="13" fillId="0" borderId="0" xfId="0" applyFont="1" applyAlignment="1">
      <alignment horizontal="right" vertical="center" indent="1"/>
    </xf>
    <xf numFmtId="0" fontId="16" fillId="4" borderId="0" xfId="1" applyAlignment="1">
      <alignment vertical="center"/>
    </xf>
    <xf numFmtId="0" fontId="16" fillId="4" borderId="0" xfId="1" applyAlignment="1">
      <alignment horizontal="left"/>
    </xf>
    <xf numFmtId="0" fontId="15" fillId="7" borderId="0" xfId="0" applyFont="1" applyFill="1" applyAlignment="1">
      <alignment horizontal="right" vertical="center" indent="2"/>
    </xf>
    <xf numFmtId="0" fontId="15" fillId="7" borderId="0" xfId="0" applyFont="1" applyFill="1" applyAlignment="1">
      <alignment horizontal="right" vertical="center" indent="1"/>
    </xf>
    <xf numFmtId="0" fontId="18" fillId="0" borderId="0" xfId="0" applyFont="1"/>
    <xf numFmtId="0" fontId="22" fillId="0" borderId="0" xfId="0" applyFont="1" applyAlignment="1">
      <alignment wrapText="1"/>
    </xf>
    <xf numFmtId="0" fontId="21" fillId="9" borderId="0" xfId="3" applyFont="1" applyFill="1" applyBorder="1" applyAlignment="1">
      <alignment horizontal="center" vertical="center"/>
    </xf>
    <xf numFmtId="0" fontId="23" fillId="0" borderId="0" xfId="0" applyFont="1" applyAlignment="1">
      <alignment wrapText="1"/>
    </xf>
    <xf numFmtId="0" fontId="24" fillId="0" borderId="0" xfId="0" applyFont="1"/>
    <xf numFmtId="0" fontId="2" fillId="5" borderId="0" xfId="0" applyFont="1" applyFill="1" applyAlignment="1">
      <alignment horizontal="right" vertical="center"/>
    </xf>
    <xf numFmtId="0" fontId="12" fillId="0" borderId="0" xfId="0" applyFont="1" applyAlignment="1">
      <alignment horizontal="right" vertical="center" indent="1"/>
    </xf>
    <xf numFmtId="0" fontId="25" fillId="0" borderId="0" xfId="0" applyFont="1" applyAlignment="1">
      <alignment vertical="center"/>
    </xf>
    <xf numFmtId="165" fontId="10" fillId="7" borderId="0" xfId="0" applyNumberFormat="1" applyFont="1" applyFill="1" applyAlignment="1">
      <alignment vertical="center"/>
    </xf>
    <xf numFmtId="0" fontId="22" fillId="0" borderId="0" xfId="0" applyFont="1" applyAlignment="1">
      <alignment vertical="top" wrapText="1"/>
    </xf>
    <xf numFmtId="0" fontId="26" fillId="8" borderId="0" xfId="0" applyFont="1" applyFill="1" applyAlignment="1">
      <alignment horizontal="center" vertical="center"/>
    </xf>
    <xf numFmtId="8" fontId="2" fillId="0" borderId="0" xfId="0" applyNumberFormat="1" applyFont="1" applyAlignment="1">
      <alignment horizontal="right" indent="1"/>
    </xf>
    <xf numFmtId="8" fontId="12" fillId="0" borderId="0" xfId="0" applyNumberFormat="1" applyFont="1" applyAlignment="1">
      <alignment horizontal="right" indent="1"/>
    </xf>
    <xf numFmtId="8" fontId="12" fillId="0" borderId="0" xfId="0" applyNumberFormat="1" applyFont="1" applyAlignment="1">
      <alignment horizontal="right" vertical="center" indent="1"/>
    </xf>
    <xf numFmtId="8" fontId="3" fillId="0" borderId="0" xfId="0" applyNumberFormat="1" applyFont="1" applyAlignment="1">
      <alignment horizontal="right" vertical="center" indent="1"/>
    </xf>
    <xf numFmtId="8" fontId="11" fillId="6" borderId="0" xfId="0" applyNumberFormat="1" applyFont="1" applyFill="1" applyAlignment="1">
      <alignment horizontal="right" vertical="center" indent="1"/>
    </xf>
    <xf numFmtId="8" fontId="0" fillId="0" borderId="0" xfId="0" applyNumberFormat="1" applyAlignment="1">
      <alignment horizontal="right" vertical="center" indent="1"/>
    </xf>
    <xf numFmtId="8" fontId="14" fillId="0" borderId="0" xfId="0" applyNumberFormat="1" applyFont="1" applyAlignment="1">
      <alignment horizontal="right" vertical="center" indent="1"/>
    </xf>
    <xf numFmtId="8" fontId="0" fillId="0" borderId="0" xfId="0" applyNumberFormat="1" applyAlignment="1">
      <alignment vertical="center"/>
    </xf>
    <xf numFmtId="8" fontId="8" fillId="0" borderId="0" xfId="0" applyNumberFormat="1" applyFont="1" applyAlignment="1">
      <alignment horizontal="right" vertical="center" indent="2"/>
    </xf>
    <xf numFmtId="8" fontId="8" fillId="0" borderId="0" xfId="0" applyNumberFormat="1" applyFont="1" applyAlignment="1">
      <alignment horizontal="right" vertical="center" indent="1"/>
    </xf>
    <xf numFmtId="8" fontId="8" fillId="4" borderId="0" xfId="0" applyNumberFormat="1" applyFont="1" applyFill="1" applyAlignment="1">
      <alignment horizontal="right" vertical="center" indent="2"/>
    </xf>
    <xf numFmtId="8" fontId="8" fillId="4" borderId="0" xfId="0" applyNumberFormat="1" applyFont="1" applyFill="1" applyAlignment="1">
      <alignment horizontal="right" vertical="center" indent="1"/>
    </xf>
    <xf numFmtId="8" fontId="10" fillId="2" borderId="0" xfId="0" applyNumberFormat="1" applyFont="1" applyFill="1" applyAlignment="1">
      <alignment horizontal="right" vertical="center" indent="2"/>
    </xf>
    <xf numFmtId="8" fontId="10" fillId="2" borderId="0" xfId="0" applyNumberFormat="1" applyFont="1" applyFill="1" applyAlignment="1">
      <alignment horizontal="right" vertical="center" indent="1"/>
    </xf>
    <xf numFmtId="0" fontId="15" fillId="7" borderId="0" xfId="0" applyFont="1" applyFill="1" applyAlignment="1">
      <alignment horizontal="center" vertical="center"/>
    </xf>
    <xf numFmtId="0" fontId="16" fillId="4" borderId="0" xfId="1" applyAlignment="1">
      <alignment horizontal="left" vertical="center" indent="3"/>
    </xf>
    <xf numFmtId="0" fontId="16" fillId="4" borderId="0" xfId="1" applyAlignment="1">
      <alignment horizontal="left" vertical="center"/>
    </xf>
    <xf numFmtId="0" fontId="16" fillId="4" borderId="0" xfId="1" applyAlignment="1">
      <alignment horizontal="left" indent="2"/>
    </xf>
    <xf numFmtId="0" fontId="2" fillId="0" borderId="0" xfId="0" applyFont="1" applyAlignment="1">
      <alignment horizontal="left" vertical="center" indent="1"/>
    </xf>
    <xf numFmtId="0" fontId="2" fillId="0" borderId="0" xfId="0" applyFont="1" applyAlignment="1">
      <alignment horizontal="right" vertical="center" indent="1"/>
    </xf>
  </cellXfs>
  <cellStyles count="4">
    <cellStyle name="Normal" xfId="0" builtinId="0" customBuiltin="1"/>
    <cellStyle name="Normal 2" xfId="2" xr:uid="{00000000-0005-0000-0000-000001000000}"/>
    <cellStyle name="Título" xfId="1" builtinId="15" customBuiltin="1"/>
    <cellStyle name="Título 2" xfId="3" builtinId="17"/>
  </cellStyles>
  <dxfs count="126">
    <dxf>
      <font>
        <strike val="0"/>
        <outline val="0"/>
        <shadow val="0"/>
        <u val="none"/>
        <vertAlign val="baseline"/>
        <sz val="10"/>
        <color auto="1"/>
        <name val="Lucida Sans"/>
        <family val="2"/>
        <scheme val="minor"/>
      </font>
    </dxf>
    <dxf>
      <font>
        <strike val="0"/>
        <outline val="0"/>
        <shadow val="0"/>
        <u val="none"/>
        <vertAlign val="baseline"/>
        <sz val="10"/>
        <color auto="1"/>
        <name val="Lucida Sans"/>
        <family val="2"/>
        <scheme val="minor"/>
      </font>
    </dxf>
    <dxf>
      <font>
        <strike val="0"/>
        <outline val="0"/>
        <shadow val="0"/>
        <u val="none"/>
        <vertAlign val="baseline"/>
        <sz val="10"/>
        <color auto="1"/>
        <name val="Lucida Sans"/>
        <family val="2"/>
        <scheme val="minor"/>
      </font>
    </dxf>
    <dxf>
      <font>
        <b val="0"/>
        <i val="0"/>
        <strike val="0"/>
        <condense val="0"/>
        <extend val="0"/>
        <outline val="0"/>
        <shadow val="0"/>
        <u val="none"/>
        <vertAlign val="baseline"/>
        <sz val="10"/>
        <color auto="1"/>
        <name val="Lucida Sans"/>
        <family val="2"/>
        <scheme val="minor"/>
      </font>
      <numFmt numFmtId="166" formatCode="&quot;$&quot;#,##0.00"/>
      <fill>
        <patternFill patternType="none">
          <fgColor indexed="64"/>
          <bgColor indexed="65"/>
        </patternFill>
      </fill>
      <alignment horizontal="right" vertical="bottom" textRotation="0" wrapText="0" indent="1" justifyLastLine="0" shrinkToFit="0" readingOrder="0"/>
      <protection locked="1" hidden="0"/>
    </dxf>
    <dxf>
      <font>
        <strike val="0"/>
        <outline val="0"/>
        <shadow val="0"/>
        <u val="none"/>
        <vertAlign val="baseline"/>
        <sz val="10"/>
        <color auto="1"/>
        <name val="Lucida Sans"/>
        <family val="2"/>
        <scheme val="minor"/>
      </font>
      <numFmt numFmtId="12" formatCode="&quot;$&quot;#,##0.00;[Red]\-&quot;$&quot;#,##0.00"/>
    </dxf>
    <dxf>
      <font>
        <b val="0"/>
        <i val="0"/>
        <strike val="0"/>
        <condense val="0"/>
        <extend val="0"/>
        <outline val="0"/>
        <shadow val="0"/>
        <u val="none"/>
        <vertAlign val="baseline"/>
        <sz val="10"/>
        <color auto="1"/>
        <name val="Lucida Sans"/>
        <family val="2"/>
        <scheme val="minor"/>
      </font>
      <numFmt numFmtId="164" formatCode="&quot;$&quot;#,##0.00_);[Red]\(&quot;$&quot;#,##0.00\)"/>
      <fill>
        <patternFill patternType="none">
          <fgColor indexed="64"/>
          <bgColor indexed="65"/>
        </patternFill>
      </fill>
      <alignment horizontal="right" vertical="bottom" textRotation="0" wrapText="0" indent="1" justifyLastLine="0" shrinkToFit="0" readingOrder="0"/>
      <protection locked="1" hidden="0"/>
    </dxf>
    <dxf>
      <font>
        <strike val="0"/>
        <outline val="0"/>
        <shadow val="0"/>
        <u val="none"/>
        <vertAlign val="baseline"/>
        <sz val="10"/>
        <color auto="1"/>
        <name val="Lucida Sans"/>
        <family val="2"/>
        <scheme val="minor"/>
      </font>
      <numFmt numFmtId="12" formatCode="&quot;$&quot;#,##0.00;[Red]\-&quot;$&quot;#,##0.00"/>
    </dxf>
    <dxf>
      <font>
        <b val="0"/>
        <i val="0"/>
        <strike val="0"/>
        <condense val="0"/>
        <extend val="0"/>
        <outline val="0"/>
        <shadow val="0"/>
        <u val="none"/>
        <vertAlign val="baseline"/>
        <sz val="10"/>
        <color auto="1"/>
        <name val="Lucida Sans"/>
        <family val="2"/>
        <scheme val="minor"/>
      </font>
      <fill>
        <patternFill patternType="none">
          <fgColor indexed="64"/>
          <bgColor indexed="65"/>
        </patternFill>
      </fill>
      <alignment horizontal="left" vertical="bottom" textRotation="0" wrapText="0" indent="1" justifyLastLine="0" shrinkToFit="0" readingOrder="0"/>
      <protection locked="1" hidden="0"/>
    </dxf>
    <dxf>
      <font>
        <strike val="0"/>
        <outline val="0"/>
        <shadow val="0"/>
        <u val="none"/>
        <vertAlign val="baseline"/>
        <sz val="10"/>
        <color auto="1"/>
        <name val="Lucida Sans"/>
        <family val="2"/>
        <scheme val="minor"/>
      </font>
    </dxf>
    <dxf>
      <numFmt numFmtId="12" formatCode="&quot;$&quot;#,##0.00;[Red]\-&quot;$&quot;#,##0.00"/>
    </dxf>
    <dxf>
      <numFmt numFmtId="12" formatCode="&quot;$&quot;#,##0.00;[Red]\-&quot;$&quot;#,##0.00"/>
    </dxf>
    <dxf>
      <numFmt numFmtId="12" formatCode="&quot;$&quot;#,##0.00;[Red]\-&quot;$&quot;#,##0.00"/>
    </dxf>
    <dxf>
      <fill>
        <patternFill patternType="solid">
          <fgColor indexed="22"/>
          <bgColor theme="5" tint="-0.249977111117893"/>
        </patternFill>
      </fill>
    </dxf>
    <dxf>
      <font>
        <color theme="0"/>
      </font>
    </dxf>
    <dxf>
      <font>
        <color theme="0"/>
      </font>
    </dxf>
    <dxf>
      <font>
        <color theme="0"/>
      </font>
    </dxf>
    <dxf>
      <font>
        <b val="0"/>
        <i val="0"/>
        <strike val="0"/>
        <condense val="0"/>
        <extend val="0"/>
        <outline val="0"/>
        <shadow val="0"/>
        <u val="none"/>
        <vertAlign val="baseline"/>
        <sz val="10"/>
        <color auto="1"/>
        <name val="Arial"/>
        <scheme val="none"/>
      </font>
      <numFmt numFmtId="12" formatCode="&quot;$&quot;#,##0.00;[Red]\-&quot;$&quot;#,##0.00"/>
      <fill>
        <patternFill patternType="none">
          <fgColor indexed="64"/>
          <bgColor indexed="65"/>
        </patternFill>
      </fill>
      <alignment horizontal="general" vertical="center" textRotation="0" wrapText="0" indent="0" justifyLastLine="0" shrinkToFit="0" readingOrder="0"/>
      <protection locked="1" hidden="0"/>
    </dxf>
    <dxf>
      <numFmt numFmtId="12" formatCode="&quot;$&quot;#,##0.00;[Red]\-&quot;$&quot;#,##0.00"/>
    </dxf>
    <dxf>
      <font>
        <b val="0"/>
        <i val="0"/>
        <strike val="0"/>
        <condense val="0"/>
        <extend val="0"/>
        <outline val="0"/>
        <shadow val="0"/>
        <u val="none"/>
        <vertAlign val="baseline"/>
        <sz val="10"/>
        <color auto="1"/>
        <name val="Arial"/>
        <scheme val="none"/>
      </font>
      <numFmt numFmtId="12" formatCode="&quot;$&quot;#,##0.00;[Red]\-&quot;$&quot;#,##0.00"/>
      <fill>
        <patternFill patternType="none">
          <fgColor indexed="64"/>
          <bgColor indexed="65"/>
        </patternFill>
      </fill>
      <alignment horizontal="general" vertical="center" textRotation="0" wrapText="0" indent="0" justifyLastLine="0" shrinkToFit="0" readingOrder="0"/>
      <protection locked="1" hidden="0"/>
    </dxf>
    <dxf>
      <numFmt numFmtId="12" formatCode="&quot;$&quot;#,##0.00;[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numFmt numFmtId="12" formatCode="&quot;$&quot;#,##0.00;[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12" formatCode="&quot;$&quot;#,##0.00;[Red]\-&quot;$&quot;#,##0.00"/>
      <fill>
        <patternFill patternType="none">
          <fgColor indexed="64"/>
          <bgColor indexed="65"/>
        </patternFill>
      </fill>
      <alignment horizontal="general" vertical="center" textRotation="0" wrapText="0" indent="0" justifyLastLine="0" shrinkToFit="0" readingOrder="0"/>
      <protection locked="1" hidden="0"/>
    </dxf>
    <dxf>
      <numFmt numFmtId="12" formatCode="&quot;$&quot;#,##0.00;[Red]\-&quot;$&quot;#,##0.00"/>
    </dxf>
    <dxf>
      <font>
        <b val="0"/>
        <i val="0"/>
        <strike val="0"/>
        <condense val="0"/>
        <extend val="0"/>
        <outline val="0"/>
        <shadow val="0"/>
        <u val="none"/>
        <vertAlign val="baseline"/>
        <sz val="10"/>
        <color auto="1"/>
        <name val="Arial"/>
        <scheme val="none"/>
      </font>
      <numFmt numFmtId="12" formatCode="&quot;$&quot;#,##0.00;[Red]\-&quot;$&quot;#,##0.00"/>
      <fill>
        <patternFill patternType="none">
          <fgColor indexed="64"/>
          <bgColor indexed="65"/>
        </patternFill>
      </fill>
      <alignment horizontal="general" vertical="center" textRotation="0" wrapText="0" indent="0" justifyLastLine="0" shrinkToFit="0" readingOrder="0"/>
      <protection locked="1" hidden="0"/>
    </dxf>
    <dxf>
      <numFmt numFmtId="12" formatCode="&quot;$&quot;#,##0.00;[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numFmt numFmtId="12" formatCode="&quot;$&quot;#,##0.00;[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numFmt numFmtId="12" formatCode="&quot;$&quot;#,##0.00;[Red]\-&quot;$&quot;#,##0.00"/>
      <alignment horizontal="right" vertical="center" textRotation="0" wrapText="0" relativeIndent="1" justifyLastLine="0" shrinkToFit="0" readingOrder="0"/>
    </dxf>
    <dxf>
      <font>
        <b val="0"/>
        <i val="0"/>
        <strike val="0"/>
        <condense val="0"/>
        <extend val="0"/>
        <outline val="0"/>
        <shadow val="0"/>
        <u val="none"/>
        <vertAlign val="baseline"/>
        <sz val="10"/>
        <color auto="1"/>
        <name val="Arial"/>
        <scheme val="none"/>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numFmt numFmtId="12" formatCode="&quot;$&quot;#,##0.00;[Red]\-&quot;$&quot;#,##0.00"/>
      <alignment horizontal="right" vertical="center" textRotation="0" wrapText="0" relative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numFmt numFmtId="12" formatCode="&quot;$&quot;#,##0.00;[Red]\-&quot;$&quot;#,##0.00"/>
      <alignment horizontal="right" vertical="center" textRotation="0" wrapText="0" relative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alignment horizontal="right" vertical="center" textRotation="0" wrapText="0" relative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alignment horizontal="right" vertical="center" textRotation="0" wrapText="0" relative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alignment horizontal="right" vertical="center" textRotation="0" wrapText="0" relativeIndent="1"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relativeIndent="1" justifyLastLine="0" shrinkToFit="0" readingOrder="0"/>
    </dxf>
    <dxf>
      <font>
        <b val="0"/>
        <i val="0"/>
        <strike val="0"/>
        <condense val="0"/>
        <extend val="0"/>
        <outline val="0"/>
        <shadow val="0"/>
        <u val="none"/>
        <vertAlign val="baseline"/>
        <sz val="10"/>
        <color auto="1"/>
        <name val="Arial"/>
        <family val="2"/>
        <scheme val="none"/>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alignment horizontal="right" textRotation="0" wrapText="0" relativeIndent="1" justifyLastLine="0" shrinkToFit="0" readingOrder="0"/>
    </dxf>
    <dxf>
      <alignment horizontal="right" textRotation="0" wrapText="0" relativeIndent="1"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1" justifyLastLine="0" shrinkToFit="0" readingOrder="0"/>
      <protection locked="1" hidden="0"/>
    </dxf>
    <dxf>
      <font>
        <color theme="0"/>
      </font>
    </dxf>
    <dxf>
      <font>
        <b val="0"/>
        <i val="0"/>
        <strike val="0"/>
        <condense val="0"/>
        <extend val="0"/>
        <outline val="0"/>
        <shadow val="0"/>
        <u val="none"/>
        <vertAlign val="baseline"/>
        <sz val="9"/>
        <color auto="1"/>
        <name val="Lucida Sans"/>
        <family val="2"/>
        <scheme val="minor"/>
      </font>
      <numFmt numFmtId="166" formatCode="&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64" formatCode="&quot;$&quot;#,##0.00_);[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Lucida Sans"/>
        <family val="2"/>
        <scheme val="minor"/>
      </font>
    </dxf>
    <dxf>
      <font>
        <strike val="0"/>
        <outline val="0"/>
        <shadow val="0"/>
        <u val="none"/>
        <vertAlign val="baseline"/>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6" formatCode="&quot;$&quot;#,##0.00"/>
      <alignment horizontal="right" vertical="bottom" textRotation="0" wrapText="0" indent="1" justifyLastLine="0" shrinkToFit="0" readingOrder="0"/>
    </dxf>
    <dxf>
      <font>
        <strike val="0"/>
        <outline val="0"/>
        <shadow val="0"/>
        <u val="none"/>
        <vertAlign val="baseline"/>
        <color theme="1"/>
        <name val="Lucida Sans"/>
        <family val="2"/>
        <scheme val="minor"/>
      </font>
      <numFmt numFmtId="12" formatCode="&quot;$&quot;#,##0.00;[Red]\-&quot;$&quot;#,##0.00"/>
      <alignment horizontal="right" vertical="bottom" textRotation="0" wrapText="0" relativeIndent="1" justifyLastLine="0" shrinkToFit="0" readingOrder="0"/>
    </dxf>
    <dxf>
      <font>
        <b val="0"/>
        <i val="0"/>
        <strike val="0"/>
        <condense val="0"/>
        <extend val="0"/>
        <outline val="0"/>
        <shadow val="0"/>
        <u val="none"/>
        <vertAlign val="baseline"/>
        <sz val="9"/>
        <color theme="1"/>
        <name val="Lucida Sans"/>
        <family val="2"/>
        <scheme val="minor"/>
      </font>
      <numFmt numFmtId="167" formatCode="&quot;$&quot;#,##0.00_);\(&quot;$&quot;#,##0.00\)"/>
      <alignment horizontal="right" vertical="bottom" textRotation="0" wrapText="0" indent="1" justifyLastLine="0" shrinkToFit="0" readingOrder="0"/>
    </dxf>
    <dxf>
      <font>
        <strike val="0"/>
        <outline val="0"/>
        <shadow val="0"/>
        <u val="none"/>
        <vertAlign val="baseline"/>
        <color theme="1"/>
        <name val="Lucida Sans"/>
        <family val="2"/>
        <scheme val="minor"/>
      </font>
      <numFmt numFmtId="12" formatCode="&quot;$&quot;#,##0.00;[Red]\-&quot;$&quot;#,##0.00"/>
      <alignment horizontal="right" textRotation="0" wrapText="0" relativeIndent="1" justifyLastLine="0" shrinkToFit="0" readingOrder="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sz val="9"/>
        <color theme="1"/>
        <name val="Lucida Sans"/>
        <family val="2"/>
        <scheme val="minor"/>
      </font>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6" formatCode="&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4" formatCode="&quot;$&quot;#,##0.00_);[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6" formatCode="&quot;$&quot;#,##0.00"/>
      <fill>
        <patternFill patternType="none">
          <fgColor indexed="64"/>
          <bgColor indexed="65"/>
        </patternFill>
      </fill>
      <alignment horizontal="right" vertical="bottom"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quot;#,##0.00;[Red]\-&quot;$&quot;#,##0.00"/>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4" formatCode="&quot;$&quot;#,##0.00_);[Red]\(&quot;$&quot;#,##0.00\)"/>
      <fill>
        <patternFill patternType="none">
          <fgColor indexed="64"/>
          <bgColor indexed="65"/>
        </patternFill>
      </fill>
      <alignment horizontal="right" vertical="bottom"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quot;#,##0.00;[Red]\-&quot;$&quot;#,##0.00"/>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strike val="0"/>
        <outline val="0"/>
        <shadow val="0"/>
        <u val="none"/>
        <vertAlign val="baseline"/>
        <name val="Lucida Sans"/>
        <family val="2"/>
        <scheme val="minor"/>
      </font>
      <alignment horizontal="right" vertical="bottom" textRotation="0" wrapText="0" relativeIndent="1" justifyLastLine="0" shrinkToFit="0" readingOrder="0"/>
    </dxf>
    <dxf>
      <font>
        <strike val="0"/>
        <outline val="0"/>
        <shadow val="0"/>
        <u val="none"/>
        <vertAlign val="baseline"/>
        <name val="Lucida Sans"/>
        <family val="2"/>
        <scheme val="minor"/>
      </font>
      <numFmt numFmtId="12" formatCode="&quot;$&quot;#,##0.00;[Red]\-&quot;$&quot;#,##0.0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Lucida Sans"/>
        <family val="2"/>
        <scheme val="minor"/>
      </font>
      <alignment horizontal="right" vertical="bottom" textRotation="0" wrapText="0" relativeIndent="1" justifyLastLine="0" shrinkToFit="0" readingOrder="0"/>
    </dxf>
    <dxf>
      <font>
        <strike val="0"/>
        <outline val="0"/>
        <shadow val="0"/>
        <u val="none"/>
        <vertAlign val="baseline"/>
        <name val="Lucida Sans"/>
        <family val="2"/>
        <scheme val="minor"/>
      </font>
      <numFmt numFmtId="12" formatCode="&quot;$&quot;#,##0.00;[Red]\-&quot;$&quot;#,##0.0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Lucida Sans"/>
        <family val="2"/>
        <scheme val="minor"/>
      </font>
      <alignment horizontal="left" vertical="bottom" textRotation="0" wrapText="0" relativeIndent="1" justifyLastLine="0" shrinkToFit="0" readingOrder="0"/>
    </dxf>
    <dxf>
      <font>
        <strike val="0"/>
        <outline val="0"/>
        <shadow val="0"/>
        <u val="none"/>
        <vertAlign val="baseline"/>
        <name val="Lucida Sans"/>
        <family val="2"/>
        <scheme val="minor"/>
      </font>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name val="Lucida Sans"/>
        <family val="2"/>
        <scheme val="minor"/>
      </font>
    </dxf>
    <dxf>
      <font>
        <strike val="0"/>
        <outline val="0"/>
        <shadow val="0"/>
        <u val="none"/>
        <vertAlign val="baseline"/>
        <name val="Lucida Sans"/>
        <family val="2"/>
        <scheme val="minor"/>
      </font>
      <fill>
        <patternFill patternType="none">
          <fgColor indexed="64"/>
          <bgColor auto="1"/>
        </patternFill>
      </fill>
    </dxf>
    <dxf>
      <font>
        <strike val="0"/>
        <outline val="0"/>
        <shadow val="0"/>
        <u val="none"/>
        <vertAlign val="baseline"/>
        <name val="Lucida Sans"/>
        <family val="2"/>
        <scheme val="minor"/>
      </font>
      <fill>
        <patternFill patternType="solid">
          <fgColor indexed="64"/>
          <bgColor theme="5"/>
        </patternFill>
      </fill>
      <alignment vertical="center" textRotation="0" wrapText="0" indent="0" justifyLastLine="0" shrinkToFit="0" readingOrder="0"/>
    </dxf>
    <dxf>
      <font>
        <color theme="0"/>
      </font>
    </dxf>
    <dxf>
      <fill>
        <patternFill patternType="solid">
          <fgColor theme="0" tint="-0.1499984740745262"/>
          <bgColor theme="0" tint="-0.1499984740745262"/>
        </patternFill>
      </fill>
    </dxf>
    <dxf>
      <fill>
        <patternFill patternType="solid">
          <fgColor theme="0" tint="-0.14996795556505021"/>
          <bgColor theme="0"/>
        </patternFill>
      </fill>
      <border>
        <horizontal style="medium">
          <color theme="0"/>
        </horizontal>
      </border>
    </dxf>
    <dxf>
      <font>
        <b/>
        <color theme="1"/>
      </font>
    </dxf>
    <dxf>
      <font>
        <b/>
        <color theme="1"/>
      </font>
    </dxf>
    <dxf>
      <font>
        <b/>
        <color theme="1"/>
      </font>
      <fill>
        <patternFill>
          <bgColor theme="0" tint="-4.99893185216834E-2"/>
        </patternFill>
      </fill>
      <border>
        <top style="medium">
          <color theme="0"/>
        </top>
      </border>
    </dxf>
    <dxf>
      <font>
        <b/>
        <i val="0"/>
        <color theme="1"/>
      </font>
      <fill>
        <patternFill>
          <bgColor theme="5"/>
        </patternFill>
      </fill>
      <border>
        <bottom/>
      </border>
    </dxf>
    <dxf>
      <font>
        <color theme="1"/>
      </font>
      <border diagonalUp="0" diagonalDown="0">
        <left/>
        <right/>
        <top/>
        <bottom/>
        <vertical/>
        <horizontal/>
      </border>
    </dxf>
  </dxfs>
  <tableStyles count="1" defaultTableStyle="TableStyleMedium2" defaultPivotStyle="PivotStyleLight16">
    <tableStyle name="EstiloDeTablaClaro1 2" pivot="0" count="7" xr9:uid="{00000000-0011-0000-FFFF-FFFF00000000}">
      <tableStyleElement type="wholeTable" dxfId="125"/>
      <tableStyleElement type="headerRow" dxfId="124"/>
      <tableStyleElement type="totalRow" dxfId="123"/>
      <tableStyleElement type="firstColumn" dxfId="122"/>
      <tableStyleElement type="lastColumn" dxfId="121"/>
      <tableStyleElement type="firstRowStripe" size="7" dxfId="120"/>
      <tableStyleElement type="firstColumnStripe" dxfId="1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B50B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customXml" Target="/customXml/item3.xml" Id="rId11" /><Relationship Type="http://schemas.openxmlformats.org/officeDocument/2006/relationships/theme" Target="/xl/theme/theme11.xml" Id="rId5" /><Relationship Type="http://schemas.openxmlformats.org/officeDocument/2006/relationships/customXml" Target="/customXml/item22.xml" Id="rId10" /><Relationship Type="http://schemas.openxmlformats.org/officeDocument/2006/relationships/worksheet" Target="/xl/worksheets/sheet44.xml" Id="rId4" /><Relationship Type="http://schemas.openxmlformats.org/officeDocument/2006/relationships/customXml" Target="/customXml/item1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'Resumen de pérdidas y ganancias'!$B$5</c:f>
              <c:strCache>
                <c:ptCount val="1"/>
                <c:pt idx="0">
                  <c:v>Ingresos totales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de pérdidas y ganancias'!$C$4:$D$4</c:f>
              <c:strCache>
                <c:ptCount val="2"/>
                <c:pt idx="0">
                  <c:v>Estimado</c:v>
                </c:pt>
                <c:pt idx="1">
                  <c:v>Real</c:v>
                </c:pt>
              </c:strCache>
            </c:strRef>
          </c:cat>
          <c:val>
            <c:numRef>
              <c:f>'Resumen de pérdidas y ganancias'!$C$5:$D$5</c:f>
              <c:numCache>
                <c:formatCode>"$"#,##0.00_);[Red]\("$"#,##0.00\)</c:formatCode>
                <c:ptCount val="2"/>
                <c:pt idx="0">
                  <c:v>1936</c:v>
                </c:pt>
                <c:pt idx="1">
                  <c:v>1936</c:v>
                </c:pt>
              </c:numCache>
            </c:numRef>
          </c:val>
          <c:extLst>
            <c:ext xmlns:c16="http://schemas.microsoft.com/office/drawing/2014/chart" uri="{C3380CC4-5D6E-409C-BE32-E72D297353CC}">
              <c16:uniqueId val="{00000000-8636-4D9B-AD98-D1F682920A3A}"/>
            </c:ext>
          </c:extLst>
        </c:ser>
        <c:ser>
          <c:idx val="1"/>
          <c:order val="1"/>
          <c:tx>
            <c:strRef>
              <c:f>'Resumen de pérdidas y ganancias'!$B$6</c:f>
              <c:strCache>
                <c:ptCount val="1"/>
                <c:pt idx="0">
                  <c:v>Gastos totales</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de pérdidas y ganancias'!$C$4:$D$4</c:f>
              <c:strCache>
                <c:ptCount val="2"/>
                <c:pt idx="0">
                  <c:v>Estimado</c:v>
                </c:pt>
                <c:pt idx="1">
                  <c:v>Real</c:v>
                </c:pt>
              </c:strCache>
            </c:strRef>
          </c:cat>
          <c:val>
            <c:numRef>
              <c:f>'Resumen de pérdidas y ganancias'!$C$6:$D$6</c:f>
              <c:numCache>
                <c:formatCode>"$"#,##0.00_);[Red]\("$"#,##0.00\)</c:formatCode>
                <c:ptCount val="2"/>
                <c:pt idx="0">
                  <c:v>882</c:v>
                </c:pt>
                <c:pt idx="1">
                  <c:v>302</c:v>
                </c:pt>
              </c:numCache>
            </c:numRef>
          </c:val>
          <c:extLst>
            <c:ext xmlns:c16="http://schemas.microsoft.com/office/drawing/2014/chart" uri="{C3380CC4-5D6E-409C-BE32-E72D297353CC}">
              <c16:uniqueId val="{00000001-8636-4D9B-AD98-D1F682920A3A}"/>
            </c:ext>
          </c:extLst>
        </c:ser>
        <c:dLbls>
          <c:dLblPos val="ctr"/>
          <c:showLegendKey val="0"/>
          <c:showVal val="1"/>
          <c:showCatName val="0"/>
          <c:showSerName val="0"/>
          <c:showPercent val="0"/>
          <c:showBubbleSize val="0"/>
        </c:dLbls>
        <c:gapWidth val="79"/>
        <c:overlap val="100"/>
        <c:axId val="145310464"/>
        <c:axId val="145313152"/>
      </c:barChart>
      <c:catAx>
        <c:axId val="145310464"/>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ysClr val="windowText" lastClr="000000"/>
                </a:solidFill>
                <a:latin typeface="+mn-lt"/>
                <a:ea typeface="+mn-ea"/>
                <a:cs typeface="+mn-cs"/>
              </a:defRPr>
            </a:pPr>
            <a:endParaRPr lang="es-ES"/>
          </a:p>
        </c:txPr>
        <c:crossAx val="145313152"/>
        <c:crosses val="autoZero"/>
        <c:auto val="1"/>
        <c:lblAlgn val="ctr"/>
        <c:lblOffset val="100"/>
        <c:noMultiLvlLbl val="0"/>
      </c:catAx>
      <c:valAx>
        <c:axId val="145313152"/>
        <c:scaling>
          <c:orientation val="minMax"/>
        </c:scaling>
        <c:delete val="1"/>
        <c:axPos val="b"/>
        <c:numFmt formatCode="0%" sourceLinked="1"/>
        <c:majorTickMark val="none"/>
        <c:minorTickMark val="none"/>
        <c:tickLblPos val="nextTo"/>
        <c:crossAx val="145310464"/>
        <c:crosses val="autoZero"/>
        <c:crossBetween val="between"/>
      </c:valAx>
      <c:spPr>
        <a:noFill/>
        <a:ln>
          <a:noFill/>
        </a:ln>
        <a:effectLst/>
      </c:spPr>
    </c:plotArea>
    <c:legend>
      <c:legendPos val="t"/>
      <c:layout>
        <c:manualLayout>
          <c:xMode val="edge"/>
          <c:yMode val="edge"/>
          <c:x val="0.47705251982581354"/>
          <c:y val="0.16423794343902004"/>
          <c:w val="0.46967222936806879"/>
          <c:h val="8.896632266864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4</xdr:col>
      <xdr:colOff>76198</xdr:colOff>
      <xdr:row>1</xdr:row>
      <xdr:rowOff>104773</xdr:rowOff>
    </xdr:from>
    <xdr:to>
      <xdr:col>7</xdr:col>
      <xdr:colOff>28575</xdr:colOff>
      <xdr:row>11</xdr:row>
      <xdr:rowOff>152400</xdr:rowOff>
    </xdr:to>
    <xdr:graphicFrame macro="">
      <xdr:nvGraphicFramePr>
        <xdr:cNvPr id="3073" name="Gráfico 1" descr="Gráfico de barras con comparación de gastos e ingresos estimados y gastos e ingresos reales">
          <a:extLst>
            <a:ext uri="{FF2B5EF4-FFF2-40B4-BE49-F238E27FC236}">
              <a16:creationId xmlns:a16="http://schemas.microsoft.com/office/drawing/2014/main" id="{00000000-0008-0000-02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ExpositoresYProveedores" displayName="ExpositoresYProveedores" ref="B18:G22" totalsRowCount="1">
  <autoFilter ref="B18:G21" xr:uid="{00000000-0009-0000-0100-00000B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900-000001000000}" name="Número estimado" totalsRowLabel="Total" totalsRowDxfId="33"/>
    <tableColumn id="2" xr3:uid="{00000000-0010-0000-0900-000002000000}" name="Número real" totalsRowDxfId="32"/>
    <tableColumn id="3" xr3:uid="{00000000-0010-0000-0900-000003000000}" name="Tipo" totalsRowDxfId="31"/>
    <tableColumn id="4" xr3:uid="{00000000-0010-0000-0900-000004000000}" name="Precio" dataDxfId="30" totalsRowDxfId="29"/>
    <tableColumn id="5" xr3:uid="{00000000-0010-0000-0900-000005000000}" name="Ingresos estimados" totalsRowFunction="sum" dataDxfId="28" totalsRowDxfId="27">
      <calculatedColumnFormula>B19*E19</calculatedColumnFormula>
    </tableColumn>
    <tableColumn id="6" xr3:uid="{00000000-0010-0000-0900-000006000000}" name="Ingresos reales" totalsRowFunction="sum" dataDxfId="26" totalsRowDxfId="25">
      <calculatedColumnFormula>C19*E19</calculatedColumnFormula>
    </tableColumn>
  </tableColumns>
  <tableStyleInfo name="EstiloDeTablaClaro1 2" showFirstColumn="0" showLastColumn="0" showRowStripes="1" showColumnStripes="0"/>
  <extLst>
    <ext xmlns:x14="http://schemas.microsoft.com/office/spreadsheetml/2009/9/main" uri="{504A1905-F514-4f6f-8877-14C23A59335A}">
      <x14:table altTextSummary="Escribe el número estimado y real de proveedores y exhibidores, el tipo de cabina y el precio en esta tabla. Los ingresos estimados y reales de los exhibidores para cada tipo de cabina y los totales se calculan automáticamente"/>
    </ext>
  </extLst>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VentaDeElementos" displayName="VentaDeElementos" ref="B24:G29" totalsRowCount="1">
  <autoFilter ref="B24:G28"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A00-000001000000}" name="Número estimado" totalsRowLabel="Total" totalsRowDxfId="24"/>
    <tableColumn id="2" xr3:uid="{00000000-0010-0000-0A00-000002000000}" name="Número real" totalsRowDxfId="23"/>
    <tableColumn id="3" xr3:uid="{00000000-0010-0000-0A00-000003000000}" name="Tipo" totalsRowDxfId="22"/>
    <tableColumn id="4" xr3:uid="{00000000-0010-0000-0A00-000004000000}" name="Precio" dataDxfId="21" totalsRowDxfId="20"/>
    <tableColumn id="5" xr3:uid="{00000000-0010-0000-0A00-000005000000}" name="Ingresos estimados" totalsRowFunction="sum" dataDxfId="19" totalsRowDxfId="18">
      <calculatedColumnFormula>B25*E25</calculatedColumnFormula>
    </tableColumn>
    <tableColumn id="6" xr3:uid="{00000000-0010-0000-0A00-000006000000}" name="Ingresos reales" totalsRowFunction="sum" dataDxfId="17" totalsRowDxfId="16">
      <calculatedColumnFormula>C25*E25</calculatedColumnFormula>
    </tableColumn>
  </tableColumns>
  <tableStyleInfo name="EstiloDeTablaClaro1 2" showFirstColumn="0" showLastColumn="0" showRowStripes="1" showColumnStripes="0"/>
  <extLst>
    <ext xmlns:x14="http://schemas.microsoft.com/office/spreadsheetml/2009/9/main" uri="{504A1905-F514-4f6f-8877-14C23A59335A}">
      <x14:table altTextSummary="Escribe el número estimado y real de artículos vendidos, el tipo y el precio en esta tabla. Los ingresos estimados y reales de las ventas de artículos y los totales se calculan automáticamente"/>
    </ext>
  </extLst>
</table>
</file>

<file path=xl/tables/table1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053438-C393-4A6F-85EB-6141CE2E580F}" name="Resumen" displayName="Resumen" ref="B4:D6" headerRowDxfId="12">
  <autoFilter ref="B4:D6" xr:uid="{E2E1E93F-962E-4908-B5FF-C49FFDD203EC}">
    <filterColumn colId="0" hiddenButton="1"/>
    <filterColumn colId="1" hiddenButton="1"/>
    <filterColumn colId="2" hiddenButton="1"/>
  </autoFilter>
  <tableColumns count="3">
    <tableColumn id="1" xr3:uid="{F67213F1-F34B-417E-9245-0F02F8ACA01B}" name=" Total" totalsRowLabel="Total"/>
    <tableColumn id="2" xr3:uid="{B31A4B15-FE6A-45D0-A35F-8DEBCAB99AF7}" name="Estimado" dataDxfId="11">
      <calculatedColumnFormula>Gastos!G3</calculatedColumnFormula>
    </tableColumn>
    <tableColumn id="3" xr3:uid="{D633F0A4-A59C-4679-9F1C-8D364B0C972E}" name="Real" totalsRowFunction="sum" dataDxfId="10" totalsRowDxfId="9">
      <calculatedColumnFormula>Gastos!H3</calculatedColumnFormula>
    </tableColumn>
  </tableColumns>
  <tableStyleInfo showFirstColumn="0" showLastColumn="0" showRowStripes="0" showColumnStripes="0"/>
  <extLst>
    <ext xmlns:x14="http://schemas.microsoft.com/office/spreadsheetml/2009/9/main" uri="{504A1905-F514-4f6f-8877-14C23A59335A}">
      <x14:table altTextSummary="Los ingresos y gastos estimados y reales se actualizan automáticamente en esta tabla."/>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stosDelSitio" displayName="SiteExpenses" ref="B6:D11" totalsRowCount="1" headerRowDxfId="117" dataDxfId="116" totalsRowDxfId="115">
  <tableColumns count="3">
    <tableColumn id="1" xr3:uid="{00000000-0010-0000-0000-000001000000}" name="Sitio" totalsRowLabel="Total" dataDxfId="114" totalsRowDxfId="113"/>
    <tableColumn id="2" xr3:uid="{00000000-0010-0000-0000-000002000000}" name="Estimado" totalsRowFunction="sum" dataDxfId="112" totalsRowDxfId="111"/>
    <tableColumn id="3" xr3:uid="{00000000-0010-0000-0000-000003000000}" name="Real" totalsRowFunction="count" dataDxfId="110" totalsRowDxfId="109"/>
  </tableColumns>
  <tableStyleInfo name="EstiloDeTablaClaro1 2" showFirstColumn="1" showLastColumn="0" showRowStripes="1" showColumnStripes="0"/>
  <extLst>
    <ext xmlns:x14="http://schemas.microsoft.com/office/spreadsheetml/2009/9/main" uri="{504A1905-F514-4f6f-8877-14C23A59335A}">
      <x14:table altTextSummary="Escribe los gastos de sitio estimados y reales en esta tabla. El total se calcula automáticamente al final"/>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GastosDeRefrescos" displayName="GastosDeRefrigerio" ref="F6:H11" totalsRowCount="1" headerRowDxfId="2" dataDxfId="0" totalsRowDxfId="1">
  <tableColumns count="3">
    <tableColumn id="1" xr3:uid="{00000000-0010-0000-0100-000001000000}" name="Aperitivos" totalsRowLabel="Total" dataDxfId="8" totalsRowDxfId="7"/>
    <tableColumn id="2" xr3:uid="{00000000-0010-0000-0100-000002000000}" name="Estimado" totalsRowFunction="sum" dataDxfId="6" totalsRowDxfId="5"/>
    <tableColumn id="3" xr3:uid="{00000000-0010-0000-0100-000003000000}" name="Real" totalsRowFunction="count" dataDxfId="4" totalsRowDxfId="3"/>
  </tableColumns>
  <tableStyleInfo name="EstiloDeTablaClaro1 2" showFirstColumn="1" showLastColumn="0" showRowStripes="1" showColumnStripes="0"/>
  <extLst>
    <ext xmlns:x14="http://schemas.microsoft.com/office/spreadsheetml/2009/9/main" uri="{504A1905-F514-4f6f-8877-14C23A59335A}">
      <x14:table altTextSummary="Escribe los gastos de aperitivos estimados y reales en esta tabla. El total se calcula automáticamente al final"/>
    </ext>
  </extLst>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GastosDeDecoración" displayName="GastosDeDecoración" ref="B13:D19" totalsRowCount="1" headerRowDxfId="108" dataDxfId="107" totalsRowDxfId="106">
  <autoFilter ref="B13:D18" xr:uid="{00000000-0009-0000-0100-000004000000}">
    <filterColumn colId="0" hiddenButton="1"/>
    <filterColumn colId="1" hiddenButton="1"/>
    <filterColumn colId="2" hiddenButton="1"/>
  </autoFilter>
  <tableColumns count="3">
    <tableColumn id="1" xr3:uid="{00000000-0010-0000-0200-000001000000}" name="Decoraciones" totalsRowLabel="Total" dataDxfId="105" totalsRowDxfId="104"/>
    <tableColumn id="2" xr3:uid="{00000000-0010-0000-0200-000002000000}" name="Estimado" totalsRowFunction="sum" dataDxfId="103" totalsRowDxfId="102"/>
    <tableColumn id="3" xr3:uid="{00000000-0010-0000-0200-000003000000}" name="Real" totalsRowFunction="sum" dataDxfId="101" totalsRowDxfId="100"/>
  </tableColumns>
  <tableStyleInfo name="EstiloDeTablaClaro1 2" showFirstColumn="1" showLastColumn="0" showRowStripes="1" showColumnStripes="0"/>
  <extLst>
    <ext xmlns:x14="http://schemas.microsoft.com/office/spreadsheetml/2009/9/main" uri="{504A1905-F514-4f6f-8877-14C23A59335A}">
      <x14:table altTextSummary="Escribe los gastos de decoración estimados y reales en esta tabla. El total se calcula automáticamente al final"/>
    </ext>
  </extLst>
</table>
</file>

<file path=xl/tables/table4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GastosDePrograma" displayName="GastosDePrograma" ref="F13:H19" totalsRowCount="1" headerRowDxfId="99" dataDxfId="98" totalsRowDxfId="97">
  <autoFilter ref="F13:H18" xr:uid="{00000000-0009-0000-0100-000005000000}">
    <filterColumn colId="0" hiddenButton="1"/>
    <filterColumn colId="1" hiddenButton="1"/>
    <filterColumn colId="2" hiddenButton="1"/>
  </autoFilter>
  <tableColumns count="3">
    <tableColumn id="1" xr3:uid="{00000000-0010-0000-0300-000001000000}" name="Programa" totalsRowLabel="Total" dataDxfId="96" totalsRowDxfId="95"/>
    <tableColumn id="2" xr3:uid="{00000000-0010-0000-0300-000002000000}" name="Estimado" totalsRowFunction="sum" dataDxfId="94" totalsRowDxfId="93"/>
    <tableColumn id="3" xr3:uid="{00000000-0010-0000-0300-000003000000}" name="Real" totalsRowFunction="count" dataDxfId="92" totalsRowDxfId="91"/>
  </tableColumns>
  <tableStyleInfo name="EstiloDeTablaClaro1 2" showFirstColumn="1" showLastColumn="0" showRowStripes="1" showColumnStripes="0"/>
  <extLst>
    <ext xmlns:x14="http://schemas.microsoft.com/office/spreadsheetml/2009/9/main" uri="{504A1905-F514-4f6f-8877-14C23A59335A}">
      <x14:table altTextSummary="Escribe los gastos de programa estimados y reales en esta tabla. El total se calcula automáticamente al final"/>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GastosDePublicidad" displayName="GastosDePublicidad" ref="B21:D25" totalsRowCount="1" headerRowDxfId="90" dataDxfId="89" totalsRowDxfId="88">
  <autoFilter ref="B21:D24" xr:uid="{00000000-0009-0000-0100-000006000000}">
    <filterColumn colId="0" hiddenButton="1"/>
    <filterColumn colId="1" hiddenButton="1"/>
    <filterColumn colId="2" hiddenButton="1"/>
  </autoFilter>
  <tableColumns count="3">
    <tableColumn id="1" xr3:uid="{00000000-0010-0000-0400-000001000000}" name="Publicidad" totalsRowLabel="Total" dataDxfId="87" totalsRowDxfId="86"/>
    <tableColumn id="2" xr3:uid="{00000000-0010-0000-0400-000002000000}" name="Estimado" totalsRowFunction="sum" dataDxfId="85" totalsRowDxfId="84"/>
    <tableColumn id="3" xr3:uid="{00000000-0010-0000-0400-000003000000}" name="Real" totalsRowFunction="count" dataDxfId="83" totalsRowDxfId="82"/>
  </tableColumns>
  <tableStyleInfo name="EstiloDeTablaClaro1 2" showFirstColumn="1" showLastColumn="0" showRowStripes="1" showColumnStripes="0"/>
  <extLst>
    <ext xmlns:x14="http://schemas.microsoft.com/office/spreadsheetml/2009/9/main" uri="{504A1905-F514-4f6f-8877-14C23A59335A}">
      <x14:table altTextSummary="Escribe los gastos de publicidad estimados y reales en esta tabla. El total se calcula automáticamente al final"/>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GastosDePremios" displayName="GastosDePremios" ref="F21:H24" totalsRowCount="1" headerRowDxfId="81" dataDxfId="80" totalsRowDxfId="79">
  <autoFilter ref="F21:H23" xr:uid="{00000000-0009-0000-0100-000007000000}">
    <filterColumn colId="0" hiddenButton="1"/>
    <filterColumn colId="1" hiddenButton="1"/>
    <filterColumn colId="2" hiddenButton="1"/>
  </autoFilter>
  <tableColumns count="3">
    <tableColumn id="1" xr3:uid="{00000000-0010-0000-0500-000001000000}" name="Premios" totalsRowLabel="Total" dataDxfId="78" totalsRowDxfId="77"/>
    <tableColumn id="2" xr3:uid="{00000000-0010-0000-0500-000002000000}" name="Estimado" totalsRowFunction="sum" dataDxfId="76" totalsRowDxfId="75"/>
    <tableColumn id="3" xr3:uid="{00000000-0010-0000-0500-000003000000}" name="Real" totalsRowFunction="count" dataDxfId="74" totalsRowDxfId="73"/>
  </tableColumns>
  <tableStyleInfo name="EstiloDeTablaClaro1 2" showFirstColumn="1" showLastColumn="0" showRowStripes="1" showColumnStripes="0"/>
  <extLst>
    <ext xmlns:x14="http://schemas.microsoft.com/office/spreadsheetml/2009/9/main" uri="{504A1905-F514-4f6f-8877-14C23A59335A}">
      <x14:table altTextSummary="Escribe los gastos de premios estimados y reales en esta tabla. El total se calcula automáticamente al final"/>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GastosVarios" displayName="GastosVarios" ref="B27:D32" totalsRowCount="1" headerRowDxfId="72" dataDxfId="71" totalsRowDxfId="70">
  <autoFilter ref="B27:D31" xr:uid="{00000000-0009-0000-0100-000008000000}">
    <filterColumn colId="0" hiddenButton="1"/>
    <filterColumn colId="1" hiddenButton="1"/>
    <filterColumn colId="2" hiddenButton="1"/>
  </autoFilter>
  <tableColumns count="3">
    <tableColumn id="1" xr3:uid="{00000000-0010-0000-0600-000001000000}" name="Varios" totalsRowLabel="Total" dataDxfId="69" totalsRowDxfId="68"/>
    <tableColumn id="2" xr3:uid="{00000000-0010-0000-0600-000002000000}" name="Estimado" totalsRowFunction="sum" dataDxfId="67" totalsRowDxfId="66"/>
    <tableColumn id="3" xr3:uid="{00000000-0010-0000-0600-000003000000}" name="Real" totalsRowFunction="count" dataDxfId="65" totalsRowDxfId="64"/>
  </tableColumns>
  <tableStyleInfo name="EstiloDeTablaClaro1 2" showFirstColumn="1" showLastColumn="0" showRowStripes="1" showColumnStripes="0"/>
  <extLst>
    <ext xmlns:x14="http://schemas.microsoft.com/office/spreadsheetml/2009/9/main" uri="{504A1905-F514-4f6f-8877-14C23A59335A}">
      <x14:table altTextSummary="Escribe los gastos varios estimados y reales en esta tabla. El total se calcula automáticamente al final"/>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Admisiones" displayName="Admisiones" ref="B6:G10" totalsRowCount="1" headerRowDxfId="62" dataDxfId="61" totalsRowDxfId="60">
  <autoFilter ref="B6:G9" xr:uid="{00000000-0009-0000-0100-00000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Número estimado" totalsRowLabel="Total" totalsRowDxfId="59"/>
    <tableColumn id="2" xr3:uid="{00000000-0010-0000-0700-000002000000}" name="Número real" dataDxfId="58" totalsRowDxfId="57"/>
    <tableColumn id="3" xr3:uid="{00000000-0010-0000-0700-000003000000}" name="Tipo" dataDxfId="56" totalsRowDxfId="55"/>
    <tableColumn id="4" xr3:uid="{00000000-0010-0000-0700-000004000000}" name="Precio" dataDxfId="54" totalsRowDxfId="53"/>
    <tableColumn id="6" xr3:uid="{00000000-0010-0000-0700-000006000000}" name="Ingresos estimados" totalsRowFunction="sum" dataDxfId="52" totalsRowDxfId="51">
      <calculatedColumnFormula>B7*E7</calculatedColumnFormula>
    </tableColumn>
    <tableColumn id="7" xr3:uid="{00000000-0010-0000-0700-000007000000}" name="Ingresos reales" totalsRowFunction="sum" dataDxfId="50" totalsRowDxfId="49">
      <calculatedColumnFormula>C7*E7</calculatedColumnFormula>
    </tableColumn>
  </tableColumns>
  <tableStyleInfo name="EstiloDeTablaClaro1 2" showFirstColumn="0" showLastColumn="0" showRowStripes="1" showColumnStripes="0"/>
  <extLst>
    <ext xmlns:x14="http://schemas.microsoft.com/office/spreadsheetml/2009/9/main" uri="{504A1905-F514-4f6f-8877-14C23A59335A}">
      <x14:table altTextSummary="Escribe el número estimado y real de admisiones, el tipo y el precio en esta tabla. Los ingresos estimados y reales de las admisiones y los totales se calculan automáticamente"/>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AnunciosEnElPrograma" displayName="AnunciosEnElPrograma" ref="B12:G16" totalsRowCount="1" headerRowDxfId="48" dataDxfId="47" totalsRowDxfId="46">
  <autoFilter ref="B12:G15"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800-000001000000}" name="Número estimado" totalsRowLabel="Total" dataDxfId="45" totalsRowDxfId="44"/>
    <tableColumn id="2" xr3:uid="{00000000-0010-0000-0800-000002000000}" name="Número real" dataDxfId="43" totalsRowDxfId="42"/>
    <tableColumn id="3" xr3:uid="{00000000-0010-0000-0800-000003000000}" name="Tipo" dataDxfId="41" totalsRowDxfId="40"/>
    <tableColumn id="4" xr3:uid="{00000000-0010-0000-0800-000004000000}" name="Precio" dataDxfId="39" totalsRowDxfId="38"/>
    <tableColumn id="5" xr3:uid="{00000000-0010-0000-0800-000005000000}" name="Ingresos estimados" totalsRowFunction="sum" dataDxfId="37" totalsRowDxfId="36">
      <calculatedColumnFormula>B13*E13</calculatedColumnFormula>
    </tableColumn>
    <tableColumn id="6" xr3:uid="{00000000-0010-0000-0800-000006000000}" name="Ingresos reales" totalsRowFunction="sum" dataDxfId="35" totalsRowDxfId="34">
      <calculatedColumnFormula>C13*E13</calculatedColumnFormula>
    </tableColumn>
  </tableColumns>
  <tableStyleInfo name="EstiloDeTablaClaro1 2" showFirstColumn="0" showLastColumn="0" showRowStripes="1" showColumnStripes="0"/>
  <extLst>
    <ext xmlns:x14="http://schemas.microsoft.com/office/spreadsheetml/2009/9/main" uri="{504A1905-F514-4f6f-8877-14C23A59335A}">
      <x14:table altTextSummary="Escribe el número estimado y real de anuncios, el tipo y el precio en esta tabla. Los ingresos estimados y reales de los anuncios y los totales se calculan automáticamente"/>
    </ext>
  </extLst>
</table>
</file>

<file path=xl/theme/theme11.xml><?xml version="1.0" encoding="utf-8"?>
<a:theme xmlns:a="http://schemas.openxmlformats.org/drawingml/2006/main" name="Office Theme">
  <a:themeElements>
    <a:clrScheme name="Custom 13">
      <a:dk1>
        <a:srgbClr val="111111"/>
      </a:dk1>
      <a:lt1>
        <a:srgbClr val="FFFFFF"/>
      </a:lt1>
      <a:dk2>
        <a:srgbClr val="2D3047"/>
      </a:dk2>
      <a:lt2>
        <a:srgbClr val="FFFFFF"/>
      </a:lt2>
      <a:accent1>
        <a:srgbClr val="B50745"/>
      </a:accent1>
      <a:accent2>
        <a:srgbClr val="1C9AAA"/>
      </a:accent2>
      <a:accent3>
        <a:srgbClr val="E0C93A"/>
      </a:accent3>
      <a:accent4>
        <a:srgbClr val="B50745"/>
      </a:accent4>
      <a:accent5>
        <a:srgbClr val="1C9AAA"/>
      </a:accent5>
      <a:accent6>
        <a:srgbClr val="E0C93A"/>
      </a:accent6>
      <a:hlink>
        <a:srgbClr val="4CD0E2"/>
      </a:hlink>
      <a:folHlink>
        <a:srgbClr val="4CD0E2"/>
      </a:folHlink>
    </a:clrScheme>
    <a:fontScheme name="Custom 2">
      <a:majorFont>
        <a:latin typeface="Century Gothic"/>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75.xml" Id="rId8" /><Relationship Type="http://schemas.openxmlformats.org/officeDocument/2006/relationships/table" Target="/xl/tables/table26.xml" Id="rId3" /><Relationship Type="http://schemas.openxmlformats.org/officeDocument/2006/relationships/table" Target="/xl/tables/table67.xml" Id="rId7" /><Relationship Type="http://schemas.openxmlformats.org/officeDocument/2006/relationships/table" Target="/xl/tables/table18.xml" Id="rId2" /><Relationship Type="http://schemas.openxmlformats.org/officeDocument/2006/relationships/printerSettings" Target="/xl/printerSettings/printerSettings22.bin" Id="rId1" /><Relationship Type="http://schemas.openxmlformats.org/officeDocument/2006/relationships/table" Target="/xl/tables/table59.xml" Id="rId6" /><Relationship Type="http://schemas.openxmlformats.org/officeDocument/2006/relationships/table" Target="/xl/tables/table410.xml" Id="rId5" /><Relationship Type="http://schemas.openxmlformats.org/officeDocument/2006/relationships/table" Target="/xl/tables/table311.xml" Id="rId4" /></Relationships>
</file>

<file path=xl/worksheets/_rels/sheet31.xml.rels>&#65279;<?xml version="1.0" encoding="utf-8"?><Relationships xmlns="http://schemas.openxmlformats.org/package/2006/relationships"><Relationship Type="http://schemas.openxmlformats.org/officeDocument/2006/relationships/table" Target="/xl/tables/table91.xml" Id="rId3" /><Relationship Type="http://schemas.openxmlformats.org/officeDocument/2006/relationships/table" Target="/xl/tables/table82.xml" Id="rId2" /><Relationship Type="http://schemas.openxmlformats.org/officeDocument/2006/relationships/printerSettings" Target="/xl/printerSettings/printerSettings31.bin" Id="rId1" /><Relationship Type="http://schemas.openxmlformats.org/officeDocument/2006/relationships/table" Target="/xl/tables/table113.xml" Id="rId5" /><Relationship Type="http://schemas.openxmlformats.org/officeDocument/2006/relationships/table" Target="/xl/tables/table104.xml" Id="rId4" /></Relationships>
</file>

<file path=xl/worksheets/_rels/sheet44.xml.rels>&#65279;<?xml version="1.0" encoding="utf-8"?><Relationships xmlns="http://schemas.openxmlformats.org/package/2006/relationships"><Relationship Type="http://schemas.openxmlformats.org/officeDocument/2006/relationships/table" Target="/xl/tables/table1212.xml" Id="rId3" /><Relationship Type="http://schemas.openxmlformats.org/officeDocument/2006/relationships/drawing" Target="/xl/drawings/drawing11.xml" Id="rId2" /><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200B4-02BC-4B65-B20F-7C842CD422DD}">
  <sheetPr>
    <tabColor theme="8" tint="-0.499984740745262"/>
  </sheetPr>
  <dimension ref="B1:B8"/>
  <sheetViews>
    <sheetView showGridLines="0" workbookViewId="0"/>
  </sheetViews>
  <sheetFormatPr baseColWidth="10" defaultColWidth="9.140625" defaultRowHeight="12.75" x14ac:dyDescent="0.2"/>
  <cols>
    <col min="1" max="1" width="2.7109375" customWidth="1"/>
    <col min="2" max="2" width="95" customWidth="1"/>
    <col min="3" max="3" width="2.7109375" customWidth="1"/>
  </cols>
  <sheetData>
    <row r="1" spans="2:2" s="29" customFormat="1" ht="30" customHeight="1" x14ac:dyDescent="0.2">
      <c r="B1" s="46" t="s">
        <v>0</v>
      </c>
    </row>
    <row r="2" spans="2:2" ht="44.25" customHeight="1" x14ac:dyDescent="0.25">
      <c r="B2" s="45" t="s">
        <v>1</v>
      </c>
    </row>
    <row r="3" spans="2:2" ht="44.25" customHeight="1" x14ac:dyDescent="0.25">
      <c r="B3" s="45" t="s">
        <v>2</v>
      </c>
    </row>
    <row r="4" spans="2:2" ht="30" customHeight="1" x14ac:dyDescent="0.25">
      <c r="B4" s="45" t="s">
        <v>3</v>
      </c>
    </row>
    <row r="5" spans="2:2" ht="48" customHeight="1" x14ac:dyDescent="0.25">
      <c r="B5" s="45" t="s">
        <v>4</v>
      </c>
    </row>
    <row r="6" spans="2:2" ht="30" customHeight="1" x14ac:dyDescent="0.25">
      <c r="B6" s="47" t="s">
        <v>5</v>
      </c>
    </row>
    <row r="7" spans="2:2" ht="60" customHeight="1" x14ac:dyDescent="0.2">
      <c r="B7" s="53" t="s">
        <v>6</v>
      </c>
    </row>
    <row r="8" spans="2:2" ht="39.95" customHeight="1" x14ac:dyDescent="0.25">
      <c r="B8" s="45" t="s">
        <v>7</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H32"/>
  <sheetViews>
    <sheetView showGridLines="0" tabSelected="1" zoomScaleNormal="100" workbookViewId="0"/>
  </sheetViews>
  <sheetFormatPr baseColWidth="10" defaultColWidth="9.140625" defaultRowHeight="12.75" x14ac:dyDescent="0.2"/>
  <cols>
    <col min="1" max="1" width="2.7109375" style="5" customWidth="1"/>
    <col min="2" max="2" width="36.140625" style="1" customWidth="1"/>
    <col min="3" max="3" width="28.5703125" style="1" customWidth="1"/>
    <col min="4" max="4" width="37.42578125" style="1" customWidth="1"/>
    <col min="5" max="5" width="3.42578125" style="1" customWidth="1"/>
    <col min="6" max="6" width="36.140625" style="1" customWidth="1"/>
    <col min="7" max="7" width="28.5703125" style="1" customWidth="1"/>
    <col min="8" max="8" width="37.42578125" style="1" customWidth="1"/>
    <col min="9" max="9" width="2.7109375" style="1" customWidth="1"/>
    <col min="10" max="16384" width="9.140625" style="1"/>
  </cols>
  <sheetData>
    <row r="1" spans="1:8" ht="45.75" customHeight="1" x14ac:dyDescent="0.2">
      <c r="A1" s="51" t="s">
        <v>8</v>
      </c>
      <c r="B1" s="70" t="s">
        <v>15</v>
      </c>
      <c r="C1" s="70"/>
      <c r="D1" s="71" t="s">
        <v>39</v>
      </c>
      <c r="E1" s="71"/>
      <c r="F1" s="23"/>
      <c r="G1" s="23"/>
      <c r="H1" s="24" t="s">
        <v>55</v>
      </c>
    </row>
    <row r="2" spans="1:8" ht="6.75" customHeight="1" x14ac:dyDescent="0.2">
      <c r="B2" s="16"/>
      <c r="C2" s="16"/>
      <c r="D2" s="16"/>
      <c r="E2" s="17"/>
      <c r="F2" s="17"/>
      <c r="G2" s="17"/>
      <c r="H2" s="18"/>
    </row>
    <row r="3" spans="1:8" s="10" customFormat="1" ht="15" customHeight="1" x14ac:dyDescent="0.2">
      <c r="A3" s="51" t="s">
        <v>9</v>
      </c>
      <c r="B3" s="69" t="s">
        <v>16</v>
      </c>
      <c r="C3" s="14"/>
      <c r="D3" s="14"/>
      <c r="E3" s="14"/>
      <c r="F3" s="14"/>
      <c r="G3" s="15" t="s">
        <v>38</v>
      </c>
      <c r="H3" s="15" t="s">
        <v>40</v>
      </c>
    </row>
    <row r="4" spans="1:8" ht="24" customHeight="1" x14ac:dyDescent="0.2">
      <c r="A4" s="51" t="s">
        <v>10</v>
      </c>
      <c r="B4" s="69"/>
      <c r="C4" s="12"/>
      <c r="D4" s="12"/>
      <c r="E4" s="12"/>
      <c r="F4" s="12"/>
      <c r="G4" s="59">
        <f>SUM(C11,C19,C25,C32,G11,G19,G24)</f>
        <v>882</v>
      </c>
      <c r="H4" s="59">
        <f>SUM(D11,D19,D25,D32,H11,H19,H24)</f>
        <v>302</v>
      </c>
    </row>
    <row r="5" spans="1:8" ht="15" customHeight="1" x14ac:dyDescent="0.2">
      <c r="B5" s="6"/>
      <c r="C5" s="7"/>
      <c r="D5" s="7"/>
      <c r="E5" s="5"/>
      <c r="F5" s="5"/>
      <c r="G5" s="5"/>
      <c r="H5" s="5"/>
    </row>
    <row r="6" spans="1:8" s="8" customFormat="1" ht="20.1" customHeight="1" x14ac:dyDescent="0.2">
      <c r="A6" s="51" t="s">
        <v>11</v>
      </c>
      <c r="B6" s="19" t="s">
        <v>17</v>
      </c>
      <c r="C6" s="49" t="s">
        <v>38</v>
      </c>
      <c r="D6" s="49" t="s">
        <v>40</v>
      </c>
      <c r="E6" s="9"/>
      <c r="F6" s="73" t="s">
        <v>41</v>
      </c>
      <c r="G6" s="74" t="s">
        <v>38</v>
      </c>
      <c r="H6" s="74" t="s">
        <v>40</v>
      </c>
    </row>
    <row r="7" spans="1:8" ht="15.95" customHeight="1" x14ac:dyDescent="0.2">
      <c r="B7" s="11" t="s">
        <v>18</v>
      </c>
      <c r="C7" s="55">
        <v>500</v>
      </c>
      <c r="D7" s="55"/>
      <c r="E7" s="5"/>
      <c r="F7" s="11" t="s">
        <v>42</v>
      </c>
      <c r="G7" s="55"/>
      <c r="H7" s="55"/>
    </row>
    <row r="8" spans="1:8" ht="15.95" customHeight="1" x14ac:dyDescent="0.2">
      <c r="B8" s="11" t="s">
        <v>19</v>
      </c>
      <c r="C8" s="55"/>
      <c r="D8" s="55"/>
      <c r="E8" s="5"/>
      <c r="F8" s="11" t="s">
        <v>43</v>
      </c>
      <c r="G8" s="55">
        <v>20</v>
      </c>
      <c r="H8" s="55"/>
    </row>
    <row r="9" spans="1:8" ht="15.95" customHeight="1" x14ac:dyDescent="0.2">
      <c r="B9" s="11" t="s">
        <v>20</v>
      </c>
      <c r="C9" s="55"/>
      <c r="D9" s="55"/>
      <c r="E9" s="5"/>
      <c r="F9" s="11" t="s">
        <v>44</v>
      </c>
      <c r="G9" s="55"/>
      <c r="H9" s="55">
        <v>20</v>
      </c>
    </row>
    <row r="10" spans="1:8" ht="15.95" customHeight="1" x14ac:dyDescent="0.2">
      <c r="B10" s="11" t="s">
        <v>21</v>
      </c>
      <c r="C10" s="55"/>
      <c r="D10" s="55"/>
      <c r="E10" s="5"/>
      <c r="F10" s="11" t="s">
        <v>45</v>
      </c>
      <c r="G10" s="55"/>
      <c r="H10" s="55"/>
    </row>
    <row r="11" spans="1:8" ht="15.95" customHeight="1" x14ac:dyDescent="0.2">
      <c r="B11" s="11" t="s">
        <v>22</v>
      </c>
      <c r="C11" s="55">
        <f>SUBTOTAL(109,SiteExpenses[Estimado])</f>
        <v>500</v>
      </c>
      <c r="D11" s="55">
        <f>SUBTOTAL(103,SiteExpenses[Real])</f>
        <v>0</v>
      </c>
      <c r="E11" s="5"/>
      <c r="F11" s="11" t="s">
        <v>22</v>
      </c>
      <c r="G11" s="55">
        <f>SUBTOTAL(109,GastosDeRefrigerio[Estimado])</f>
        <v>20</v>
      </c>
      <c r="H11" s="55">
        <f>SUBTOTAL(103,GastosDeRefrigerio[Real])</f>
        <v>1</v>
      </c>
    </row>
    <row r="12" spans="1:8" ht="15" customHeight="1" x14ac:dyDescent="0.2">
      <c r="B12" s="6"/>
      <c r="C12" s="7"/>
      <c r="D12" s="7"/>
      <c r="E12" s="5"/>
      <c r="F12" s="5"/>
      <c r="G12" s="5"/>
      <c r="H12" s="5"/>
    </row>
    <row r="13" spans="1:8" ht="20.1" customHeight="1" x14ac:dyDescent="0.2">
      <c r="A13" s="5" t="s">
        <v>12</v>
      </c>
      <c r="B13" s="20" t="s">
        <v>23</v>
      </c>
      <c r="C13" s="50" t="s">
        <v>38</v>
      </c>
      <c r="D13" s="50" t="s">
        <v>40</v>
      </c>
      <c r="E13" s="5"/>
      <c r="F13" s="20" t="s">
        <v>46</v>
      </c>
      <c r="G13" s="50" t="s">
        <v>38</v>
      </c>
      <c r="H13" s="50" t="s">
        <v>40</v>
      </c>
    </row>
    <row r="14" spans="1:8" ht="15.95" customHeight="1" x14ac:dyDescent="0.2">
      <c r="B14" s="20" t="s">
        <v>24</v>
      </c>
      <c r="C14" s="57">
        <v>200</v>
      </c>
      <c r="D14" s="57">
        <v>300</v>
      </c>
      <c r="E14" s="5"/>
      <c r="F14" s="20" t="s">
        <v>47</v>
      </c>
      <c r="G14" s="56"/>
      <c r="H14" s="56"/>
    </row>
    <row r="15" spans="1:8" ht="15.95" customHeight="1" x14ac:dyDescent="0.2">
      <c r="B15" s="20" t="s">
        <v>25</v>
      </c>
      <c r="C15" s="57"/>
      <c r="D15" s="57"/>
      <c r="E15" s="5"/>
      <c r="F15" s="20" t="s">
        <v>48</v>
      </c>
      <c r="G15" s="56">
        <v>30</v>
      </c>
      <c r="H15" s="56"/>
    </row>
    <row r="16" spans="1:8" ht="15.95" customHeight="1" x14ac:dyDescent="0.2">
      <c r="B16" s="20" t="s">
        <v>26</v>
      </c>
      <c r="C16" s="57"/>
      <c r="D16" s="57"/>
      <c r="E16" s="5"/>
      <c r="F16" s="20" t="s">
        <v>49</v>
      </c>
      <c r="G16" s="56"/>
      <c r="H16" s="56"/>
    </row>
    <row r="17" spans="1:8" ht="15.95" customHeight="1" x14ac:dyDescent="0.2">
      <c r="B17" s="20" t="s">
        <v>27</v>
      </c>
      <c r="C17" s="57"/>
      <c r="D17" s="57"/>
      <c r="E17" s="5"/>
      <c r="F17" s="20" t="s">
        <v>50</v>
      </c>
      <c r="G17" s="56"/>
      <c r="H17" s="56"/>
    </row>
    <row r="18" spans="1:8" ht="15.95" customHeight="1" x14ac:dyDescent="0.2">
      <c r="B18" s="20" t="s">
        <v>28</v>
      </c>
      <c r="C18" s="57"/>
      <c r="D18" s="57"/>
      <c r="E18" s="5"/>
      <c r="F18" s="20" t="s">
        <v>51</v>
      </c>
      <c r="G18" s="56"/>
      <c r="H18" s="56"/>
    </row>
    <row r="19" spans="1:8" ht="15.95" customHeight="1" x14ac:dyDescent="0.2">
      <c r="B19" s="20" t="s">
        <v>22</v>
      </c>
      <c r="C19" s="57">
        <f>SUBTOTAL(109,GastosDeDecoración[Estimado])</f>
        <v>200</v>
      </c>
      <c r="D19" s="57">
        <f>SUBTOTAL(109,GastosDeDecoración[Real])</f>
        <v>300</v>
      </c>
      <c r="E19" s="5"/>
      <c r="F19" s="20" t="s">
        <v>22</v>
      </c>
      <c r="G19" s="56">
        <f>SUBTOTAL(109,GastosDePrograma[Estimado])</f>
        <v>30</v>
      </c>
      <c r="H19" s="56">
        <f>SUBTOTAL(103,GastosDePrograma[Real])</f>
        <v>0</v>
      </c>
    </row>
    <row r="20" spans="1:8" ht="15" customHeight="1" x14ac:dyDescent="0.2">
      <c r="B20" s="21"/>
      <c r="C20" s="39"/>
      <c r="D20" s="39"/>
      <c r="E20" s="5"/>
      <c r="F20" s="21"/>
      <c r="G20" s="5"/>
      <c r="H20" s="5"/>
    </row>
    <row r="21" spans="1:8" ht="20.1" customHeight="1" x14ac:dyDescent="0.2">
      <c r="A21" s="51" t="s">
        <v>13</v>
      </c>
      <c r="B21" s="20" t="s">
        <v>29</v>
      </c>
      <c r="C21" s="50" t="s">
        <v>38</v>
      </c>
      <c r="D21" s="50" t="s">
        <v>40</v>
      </c>
      <c r="E21" s="5"/>
      <c r="F21" s="20" t="s">
        <v>52</v>
      </c>
      <c r="G21" s="50" t="s">
        <v>38</v>
      </c>
      <c r="H21" s="50" t="s">
        <v>40</v>
      </c>
    </row>
    <row r="22" spans="1:8" ht="15.95" customHeight="1" x14ac:dyDescent="0.2">
      <c r="B22" s="20" t="s">
        <v>30</v>
      </c>
      <c r="C22" s="57"/>
      <c r="D22" s="57"/>
      <c r="E22" s="5"/>
      <c r="F22" s="20" t="s">
        <v>53</v>
      </c>
      <c r="G22" s="56"/>
      <c r="H22" s="56"/>
    </row>
    <row r="23" spans="1:8" ht="15.95" customHeight="1" x14ac:dyDescent="0.2">
      <c r="B23" s="20" t="s">
        <v>31</v>
      </c>
      <c r="C23" s="57">
        <v>20</v>
      </c>
      <c r="D23" s="57"/>
      <c r="E23" s="5"/>
      <c r="F23" s="20" t="s">
        <v>54</v>
      </c>
      <c r="G23" s="56">
        <v>100</v>
      </c>
      <c r="H23" s="56"/>
    </row>
    <row r="24" spans="1:8" ht="15.95" customHeight="1" x14ac:dyDescent="0.2">
      <c r="B24" s="20" t="s">
        <v>32</v>
      </c>
      <c r="C24" s="57"/>
      <c r="D24" s="57"/>
      <c r="E24" s="5"/>
      <c r="F24" s="20" t="s">
        <v>22</v>
      </c>
      <c r="G24" s="56">
        <f>SUBTOTAL(109,GastosDePremios[Estimado])</f>
        <v>100</v>
      </c>
      <c r="H24" s="56">
        <f>SUBTOTAL(103,GastosDePremios[Real])</f>
        <v>0</v>
      </c>
    </row>
    <row r="25" spans="1:8" ht="15.95" customHeight="1" x14ac:dyDescent="0.2">
      <c r="B25" s="20" t="s">
        <v>22</v>
      </c>
      <c r="C25" s="57">
        <f>SUBTOTAL(109,GastosDePublicidad[Estimado])</f>
        <v>20</v>
      </c>
      <c r="D25" s="57">
        <f>SUBTOTAL(103,GastosDePublicidad[Real])</f>
        <v>0</v>
      </c>
      <c r="E25" s="5"/>
      <c r="F25" s="5"/>
      <c r="G25" s="5"/>
      <c r="H25" s="5"/>
    </row>
    <row r="26" spans="1:8" ht="15" customHeight="1" x14ac:dyDescent="0.2">
      <c r="B26" s="21"/>
      <c r="C26" s="39"/>
      <c r="D26" s="39"/>
      <c r="E26" s="5"/>
      <c r="F26" s="5"/>
      <c r="G26" s="5"/>
      <c r="H26" s="5"/>
    </row>
    <row r="27" spans="1:8" ht="20.1" customHeight="1" x14ac:dyDescent="0.2">
      <c r="A27" s="51" t="s">
        <v>14</v>
      </c>
      <c r="B27" s="20" t="s">
        <v>33</v>
      </c>
      <c r="C27" s="50" t="s">
        <v>38</v>
      </c>
      <c r="D27" s="50" t="s">
        <v>40</v>
      </c>
      <c r="E27" s="5"/>
      <c r="F27" s="5"/>
      <c r="G27" s="5"/>
      <c r="H27" s="5"/>
    </row>
    <row r="28" spans="1:8" ht="15.95" customHeight="1" x14ac:dyDescent="0.2">
      <c r="B28" s="20" t="s">
        <v>34</v>
      </c>
      <c r="C28" s="57"/>
      <c r="D28" s="57">
        <v>13</v>
      </c>
      <c r="E28" s="5"/>
      <c r="F28" s="5"/>
      <c r="G28" s="5"/>
      <c r="H28" s="5"/>
    </row>
    <row r="29" spans="1:8" ht="15.95" customHeight="1" x14ac:dyDescent="0.2">
      <c r="B29" s="20" t="s">
        <v>35</v>
      </c>
      <c r="C29" s="57">
        <v>12</v>
      </c>
      <c r="D29" s="57"/>
      <c r="E29" s="5"/>
      <c r="F29" s="5"/>
      <c r="G29" s="5"/>
      <c r="H29" s="5"/>
    </row>
    <row r="30" spans="1:8" ht="15.95" customHeight="1" x14ac:dyDescent="0.2">
      <c r="B30" s="20" t="s">
        <v>36</v>
      </c>
      <c r="C30" s="57"/>
      <c r="D30" s="57"/>
      <c r="E30" s="5"/>
      <c r="F30" s="5"/>
      <c r="G30" s="5"/>
      <c r="H30" s="5"/>
    </row>
    <row r="31" spans="1:8" ht="15.95" customHeight="1" x14ac:dyDescent="0.2">
      <c r="B31" s="20" t="s">
        <v>37</v>
      </c>
      <c r="C31" s="57"/>
      <c r="D31" s="57"/>
      <c r="E31" s="5"/>
      <c r="F31" s="5"/>
      <c r="G31" s="5"/>
      <c r="H31" s="5"/>
    </row>
    <row r="32" spans="1:8" ht="15.95" customHeight="1" x14ac:dyDescent="0.2">
      <c r="B32" s="22" t="s">
        <v>22</v>
      </c>
      <c r="C32" s="58">
        <f>SUBTOTAL(109,GastosVarios[Estimado])</f>
        <v>12</v>
      </c>
      <c r="D32" s="58">
        <f>SUBTOTAL(103,GastosVarios[Real])</f>
        <v>1</v>
      </c>
    </row>
  </sheetData>
  <mergeCells count="3">
    <mergeCell ref="B3:B4"/>
    <mergeCell ref="B1:C1"/>
    <mergeCell ref="D1:E1"/>
  </mergeCells>
  <phoneticPr fontId="1" type="noConversion"/>
  <conditionalFormatting sqref="A1:A1048576">
    <cfRule type="notContainsBlanks" dxfId="118" priority="1">
      <formula>LEN(TRIM(A1))&gt;0</formula>
    </cfRule>
  </conditionalFormatting>
  <printOptions horizontalCentered="1"/>
  <pageMargins left="0.75" right="0.75" top="1" bottom="1" header="0.5" footer="0.5"/>
  <pageSetup paperSize="9" scale="63" fitToHeight="0" orientation="landscape" r:id="rId1"/>
  <headerFooter alignWithMargins="0"/>
  <tableParts count="7">
    <tablePart r:id="rId2"/>
    <tablePart r:id="rId3"/>
    <tablePart r:id="rId4"/>
    <tablePart r:id="rId5"/>
    <tablePart r:id="rId6"/>
    <tablePart r:id="rId7"/>
    <tablePart r:id="rId8"/>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
    <pageSetUpPr fitToPage="1"/>
  </sheetPr>
  <dimension ref="A1:H29"/>
  <sheetViews>
    <sheetView showGridLines="0" zoomScaleNormal="100" zoomScaleSheetLayoutView="75" workbookViewId="0"/>
  </sheetViews>
  <sheetFormatPr baseColWidth="10" defaultColWidth="9.140625" defaultRowHeight="12.75" x14ac:dyDescent="0.2"/>
  <cols>
    <col min="1" max="1" width="2.7109375" style="5" customWidth="1"/>
    <col min="2" max="2" width="23.140625" style="1" customWidth="1"/>
    <col min="3" max="3" width="41.42578125" style="1" customWidth="1"/>
    <col min="4" max="7" width="23.140625" style="1" customWidth="1"/>
    <col min="8" max="8" width="2.7109375" style="1" customWidth="1"/>
    <col min="9" max="16384" width="9.140625" style="1"/>
  </cols>
  <sheetData>
    <row r="1" spans="1:8" ht="45.75" customHeight="1" x14ac:dyDescent="0.2">
      <c r="A1" s="5" t="s">
        <v>56</v>
      </c>
      <c r="B1" s="70" t="str">
        <f>Gastos!B1</f>
        <v>Presupuesto del evento para</v>
      </c>
      <c r="C1" s="70"/>
      <c r="D1" s="40" t="str">
        <f>Gastos!D1</f>
        <v>Nombre del evento</v>
      </c>
      <c r="E1" s="23"/>
      <c r="F1" s="23"/>
      <c r="G1" s="24" t="s">
        <v>87</v>
      </c>
    </row>
    <row r="2" spans="1:8" ht="6.75" customHeight="1" x14ac:dyDescent="0.2">
      <c r="B2" s="16"/>
      <c r="C2" s="16"/>
      <c r="D2" s="16"/>
      <c r="E2" s="17"/>
      <c r="F2" s="17"/>
      <c r="G2" s="17"/>
      <c r="H2" s="18"/>
    </row>
    <row r="3" spans="1:8" s="10" customFormat="1" ht="15" customHeight="1" x14ac:dyDescent="0.2">
      <c r="A3" s="51" t="s">
        <v>57</v>
      </c>
      <c r="B3" s="69" t="s">
        <v>67</v>
      </c>
      <c r="C3" s="14"/>
      <c r="D3" s="14"/>
      <c r="E3" s="14"/>
      <c r="F3" s="15" t="s">
        <v>38</v>
      </c>
      <c r="G3" s="15" t="s">
        <v>40</v>
      </c>
    </row>
    <row r="4" spans="1:8" ht="24" customHeight="1" x14ac:dyDescent="0.2">
      <c r="A4" s="51" t="s">
        <v>58</v>
      </c>
      <c r="B4" s="69"/>
      <c r="C4" s="12"/>
      <c r="D4" s="12"/>
      <c r="E4" s="12"/>
      <c r="F4" s="13">
        <f>SUM(Admisiones[[#Totals],[Ingresos estimados]],AnunciosEnElPrograma[[#Totals],[Ingresos estimados]],ExpositoresYProveedores[[#Totals],[Ingresos estimados]],VentaDeElementos[[#Totals],[Ingresos estimados]])</f>
        <v>1936</v>
      </c>
      <c r="G4" s="13">
        <f>SUM(Admisiones[[#Totals],[Ingresos reales]],AnunciosEnElPrograma[[#Totals],[Ingresos reales]],ExpositoresYProveedores[[#Totals],[Ingresos reales]],VentaDeElementos[[#Totals],[Ingresos reales]])</f>
        <v>1831</v>
      </c>
    </row>
    <row r="5" spans="1:8" ht="35.1" customHeight="1" x14ac:dyDescent="0.2">
      <c r="A5" s="51" t="s">
        <v>59</v>
      </c>
      <c r="B5" s="44" t="s">
        <v>68</v>
      </c>
      <c r="C5" s="25"/>
      <c r="D5" s="25"/>
      <c r="E5" s="25"/>
      <c r="F5" s="25"/>
      <c r="G5" s="25"/>
    </row>
    <row r="6" spans="1:8" ht="20.1" customHeight="1" x14ac:dyDescent="0.2">
      <c r="A6" s="51" t="s">
        <v>60</v>
      </c>
      <c r="B6" s="27" t="s">
        <v>69</v>
      </c>
      <c r="C6" s="27" t="s">
        <v>73</v>
      </c>
      <c r="D6" s="27" t="s">
        <v>74</v>
      </c>
      <c r="E6" s="27" t="s">
        <v>85</v>
      </c>
      <c r="F6" s="27" t="s">
        <v>86</v>
      </c>
      <c r="G6" s="27" t="s">
        <v>88</v>
      </c>
    </row>
    <row r="7" spans="1:8" ht="15.95" customHeight="1" x14ac:dyDescent="0.2">
      <c r="B7" s="27">
        <v>300</v>
      </c>
      <c r="C7" s="27">
        <v>278</v>
      </c>
      <c r="D7" s="27" t="s">
        <v>75</v>
      </c>
      <c r="E7" s="60">
        <v>5</v>
      </c>
      <c r="F7" s="60">
        <f>B7*E7</f>
        <v>1500</v>
      </c>
      <c r="G7" s="60">
        <f>C7*E7</f>
        <v>1390</v>
      </c>
    </row>
    <row r="8" spans="1:8" ht="15.95" customHeight="1" x14ac:dyDescent="0.2">
      <c r="B8" s="27">
        <v>197</v>
      </c>
      <c r="C8" s="27">
        <v>195</v>
      </c>
      <c r="D8" s="27" t="s">
        <v>76</v>
      </c>
      <c r="E8" s="60">
        <v>2</v>
      </c>
      <c r="F8" s="60">
        <f>B8*E8</f>
        <v>394</v>
      </c>
      <c r="G8" s="60">
        <f>C8*E8</f>
        <v>390</v>
      </c>
    </row>
    <row r="9" spans="1:8" ht="15.75" customHeight="1" x14ac:dyDescent="0.2">
      <c r="B9" s="27">
        <v>42</v>
      </c>
      <c r="C9" s="27">
        <v>51</v>
      </c>
      <c r="D9" s="27" t="s">
        <v>77</v>
      </c>
      <c r="E9" s="60">
        <v>1</v>
      </c>
      <c r="F9" s="60">
        <f>B9*E9</f>
        <v>42</v>
      </c>
      <c r="G9" s="60">
        <f>C9*E9</f>
        <v>51</v>
      </c>
    </row>
    <row r="10" spans="1:8" ht="15.95" customHeight="1" x14ac:dyDescent="0.2">
      <c r="B10" s="28" t="s">
        <v>22</v>
      </c>
      <c r="C10" s="28"/>
      <c r="D10" s="28"/>
      <c r="E10" s="28"/>
      <c r="F10" s="61">
        <f>SUBTOTAL(109,Admisiones[Ingresos estimados])</f>
        <v>1936</v>
      </c>
      <c r="G10" s="61">
        <f>SUBTOTAL(109,Admisiones[Ingresos reales])</f>
        <v>1831</v>
      </c>
    </row>
    <row r="11" spans="1:8" ht="35.1" customHeight="1" x14ac:dyDescent="0.2">
      <c r="A11" s="51" t="s">
        <v>61</v>
      </c>
      <c r="B11" s="44" t="s">
        <v>70</v>
      </c>
      <c r="C11" s="25"/>
      <c r="D11" s="25"/>
      <c r="E11" s="25"/>
      <c r="F11" s="25"/>
      <c r="G11" s="25"/>
    </row>
    <row r="12" spans="1:8" ht="20.1" customHeight="1" x14ac:dyDescent="0.2">
      <c r="A12" s="51" t="s">
        <v>62</v>
      </c>
      <c r="B12" s="27" t="s">
        <v>69</v>
      </c>
      <c r="C12" s="27" t="s">
        <v>73</v>
      </c>
      <c r="D12" s="27" t="s">
        <v>74</v>
      </c>
      <c r="E12" s="27" t="s">
        <v>85</v>
      </c>
      <c r="F12" s="27" t="s">
        <v>86</v>
      </c>
      <c r="G12" s="27" t="s">
        <v>88</v>
      </c>
    </row>
    <row r="13" spans="1:8" ht="15.95" customHeight="1" x14ac:dyDescent="0.2">
      <c r="B13" s="27">
        <v>12</v>
      </c>
      <c r="C13" s="27"/>
      <c r="D13" s="27" t="s">
        <v>78</v>
      </c>
      <c r="E13" s="60"/>
      <c r="F13" s="60">
        <f>B13*E13</f>
        <v>0</v>
      </c>
      <c r="G13" s="60">
        <f>C13*E13</f>
        <v>0</v>
      </c>
    </row>
    <row r="14" spans="1:8" ht="15.95" customHeight="1" x14ac:dyDescent="0.2">
      <c r="B14" s="27"/>
      <c r="C14" s="27">
        <v>158</v>
      </c>
      <c r="D14" s="27" t="s">
        <v>79</v>
      </c>
      <c r="E14" s="60"/>
      <c r="F14" s="60">
        <f>B14*E14</f>
        <v>0</v>
      </c>
      <c r="G14" s="60">
        <f>C14*E14</f>
        <v>0</v>
      </c>
    </row>
    <row r="15" spans="1:8" ht="15.95" customHeight="1" x14ac:dyDescent="0.2">
      <c r="B15" s="27">
        <v>4</v>
      </c>
      <c r="C15" s="27"/>
      <c r="D15" s="27" t="s">
        <v>80</v>
      </c>
      <c r="E15" s="60"/>
      <c r="F15" s="60">
        <f>B15*E15</f>
        <v>0</v>
      </c>
      <c r="G15" s="60">
        <f>C15*E15</f>
        <v>0</v>
      </c>
    </row>
    <row r="16" spans="1:8" ht="15.95" customHeight="1" x14ac:dyDescent="0.2">
      <c r="B16" s="27" t="s">
        <v>22</v>
      </c>
      <c r="C16" s="27"/>
      <c r="D16" s="27"/>
      <c r="E16" s="27"/>
      <c r="F16" s="60">
        <f>SUBTOTAL(109,AnunciosEnElPrograma[Ingresos estimados])</f>
        <v>0</v>
      </c>
      <c r="G16" s="60">
        <f>SUBTOTAL(109,AnunciosEnElPrograma[Ingresos reales])</f>
        <v>0</v>
      </c>
    </row>
    <row r="17" spans="1:7" ht="35.1" customHeight="1" x14ac:dyDescent="0.2">
      <c r="A17" s="5" t="s">
        <v>63</v>
      </c>
      <c r="B17" s="44" t="s">
        <v>71</v>
      </c>
      <c r="C17" s="25"/>
      <c r="D17" s="25"/>
      <c r="E17" s="25"/>
      <c r="F17" s="25"/>
      <c r="G17" s="25"/>
    </row>
    <row r="18" spans="1:7" ht="20.1" customHeight="1" x14ac:dyDescent="0.2">
      <c r="A18" s="51" t="s">
        <v>64</v>
      </c>
      <c r="B18" s="27" t="s">
        <v>69</v>
      </c>
      <c r="C18" s="27" t="s">
        <v>73</v>
      </c>
      <c r="D18" s="27" t="s">
        <v>74</v>
      </c>
      <c r="E18" s="27" t="s">
        <v>85</v>
      </c>
      <c r="F18" s="27" t="s">
        <v>86</v>
      </c>
      <c r="G18" s="27" t="s">
        <v>88</v>
      </c>
    </row>
    <row r="19" spans="1:7" ht="15.95" customHeight="1" x14ac:dyDescent="0.2">
      <c r="B19" s="29">
        <v>23</v>
      </c>
      <c r="C19" s="29"/>
      <c r="D19" s="26" t="s">
        <v>81</v>
      </c>
      <c r="E19" s="62"/>
      <c r="F19" s="62">
        <f>B19*E19</f>
        <v>0</v>
      </c>
      <c r="G19" s="62">
        <f>C19*E19</f>
        <v>0</v>
      </c>
    </row>
    <row r="20" spans="1:7" ht="15.95" customHeight="1" x14ac:dyDescent="0.2">
      <c r="B20" s="29">
        <v>354</v>
      </c>
      <c r="C20" s="29"/>
      <c r="D20" s="26" t="s">
        <v>82</v>
      </c>
      <c r="E20" s="62"/>
      <c r="F20" s="62">
        <f>B20*E20</f>
        <v>0</v>
      </c>
      <c r="G20" s="62">
        <f>C20*E20</f>
        <v>0</v>
      </c>
    </row>
    <row r="21" spans="1:7" ht="15.95" customHeight="1" x14ac:dyDescent="0.2">
      <c r="B21" s="29">
        <v>56</v>
      </c>
      <c r="C21" s="29"/>
      <c r="D21" s="26" t="s">
        <v>83</v>
      </c>
      <c r="E21" s="62"/>
      <c r="F21" s="62">
        <f>B21*E21</f>
        <v>0</v>
      </c>
      <c r="G21" s="62">
        <f>C21*E21</f>
        <v>0</v>
      </c>
    </row>
    <row r="22" spans="1:7" ht="15.95" customHeight="1" x14ac:dyDescent="0.2">
      <c r="B22" s="29" t="s">
        <v>22</v>
      </c>
      <c r="C22" s="29"/>
      <c r="D22" s="26"/>
      <c r="E22" s="29"/>
      <c r="F22" s="62">
        <f>SUBTOTAL(109,ExpositoresYProveedores[Ingresos estimados])</f>
        <v>0</v>
      </c>
      <c r="G22" s="62">
        <f>SUBTOTAL(109,ExpositoresYProveedores[Ingresos reales])</f>
        <v>0</v>
      </c>
    </row>
    <row r="23" spans="1:7" ht="35.1" customHeight="1" x14ac:dyDescent="0.2">
      <c r="A23" s="51" t="s">
        <v>65</v>
      </c>
      <c r="B23" s="44" t="s">
        <v>72</v>
      </c>
      <c r="C23" s="25"/>
      <c r="D23" s="25"/>
      <c r="E23" s="25"/>
      <c r="F23" s="25"/>
      <c r="G23" s="25"/>
    </row>
    <row r="24" spans="1:7" ht="20.1" customHeight="1" x14ac:dyDescent="0.2">
      <c r="A24" s="51" t="s">
        <v>66</v>
      </c>
      <c r="B24" s="27" t="s">
        <v>69</v>
      </c>
      <c r="C24" s="27" t="s">
        <v>73</v>
      </c>
      <c r="D24" s="27" t="s">
        <v>74</v>
      </c>
      <c r="E24" s="27" t="s">
        <v>85</v>
      </c>
      <c r="F24" s="27" t="s">
        <v>86</v>
      </c>
      <c r="G24" s="27" t="s">
        <v>88</v>
      </c>
    </row>
    <row r="25" spans="1:7" ht="15.95" customHeight="1" x14ac:dyDescent="0.2">
      <c r="B25" s="29"/>
      <c r="C25" s="29"/>
      <c r="D25" s="26" t="s">
        <v>84</v>
      </c>
      <c r="E25" s="62"/>
      <c r="F25" s="62">
        <f>B25*E25</f>
        <v>0</v>
      </c>
      <c r="G25" s="62">
        <f>C25*E25</f>
        <v>0</v>
      </c>
    </row>
    <row r="26" spans="1:7" ht="15.95" customHeight="1" x14ac:dyDescent="0.2">
      <c r="B26" s="29">
        <v>123</v>
      </c>
      <c r="C26" s="29"/>
      <c r="D26" s="26" t="s">
        <v>84</v>
      </c>
      <c r="E26" s="62"/>
      <c r="F26" s="62">
        <f>B26*E26</f>
        <v>0</v>
      </c>
      <c r="G26" s="62">
        <f>C26*E26</f>
        <v>0</v>
      </c>
    </row>
    <row r="27" spans="1:7" ht="15.95" customHeight="1" x14ac:dyDescent="0.2">
      <c r="B27" s="29"/>
      <c r="C27" s="29"/>
      <c r="D27" s="26" t="s">
        <v>84</v>
      </c>
      <c r="E27" s="62"/>
      <c r="F27" s="62">
        <f>B27*E27</f>
        <v>0</v>
      </c>
      <c r="G27" s="62">
        <f>C27*E27</f>
        <v>0</v>
      </c>
    </row>
    <row r="28" spans="1:7" ht="15.95" customHeight="1" x14ac:dyDescent="0.2">
      <c r="B28" s="29">
        <v>13</v>
      </c>
      <c r="C28" s="29"/>
      <c r="D28" s="26" t="s">
        <v>84</v>
      </c>
      <c r="E28" s="62"/>
      <c r="F28" s="62">
        <f>B28*E28</f>
        <v>0</v>
      </c>
      <c r="G28" s="62">
        <f>C28*E28</f>
        <v>0</v>
      </c>
    </row>
    <row r="29" spans="1:7" ht="15.95" customHeight="1" x14ac:dyDescent="0.2">
      <c r="B29" s="29" t="s">
        <v>22</v>
      </c>
      <c r="C29" s="29"/>
      <c r="D29" s="26"/>
      <c r="E29" s="29"/>
      <c r="F29" s="62">
        <f>SUBTOTAL(109,VentaDeElementos[Ingresos estimados])</f>
        <v>0</v>
      </c>
      <c r="G29" s="62">
        <f>SUBTOTAL(109,VentaDeElementos[Ingresos reales])</f>
        <v>0</v>
      </c>
    </row>
  </sheetData>
  <mergeCells count="2">
    <mergeCell ref="B3:B4"/>
    <mergeCell ref="B1:C1"/>
  </mergeCells>
  <phoneticPr fontId="1" type="noConversion"/>
  <conditionalFormatting sqref="A1:A1048576">
    <cfRule type="notContainsBlanks" dxfId="63" priority="1">
      <formula>LEN(TRIM(A1))&gt;0</formula>
    </cfRule>
  </conditionalFormatting>
  <printOptions horizontalCentered="1"/>
  <pageMargins left="0.75" right="0.75" top="1" bottom="1" header="0.5" footer="0.5"/>
  <pageSetup paperSize="9" scale="80" fitToHeight="0" orientation="landscape" r:id="rId1"/>
  <headerFooter alignWithMargins="0"/>
  <ignoredErrors>
    <ignoredError sqref="G25:G29 F25:F28 G19:G21 F19:F21 G13:G16 F13:F15" emptyCellReference="1"/>
  </ignoredErrors>
  <tableParts count="4">
    <tablePart r:id="rId2"/>
    <tablePart r:id="rId3"/>
    <tablePart r:id="rId4"/>
    <tablePart r:id="rId5"/>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
    <pageSetUpPr fitToPage="1"/>
  </sheetPr>
  <dimension ref="A1:G12"/>
  <sheetViews>
    <sheetView showGridLines="0" zoomScaleNormal="100" workbookViewId="0"/>
  </sheetViews>
  <sheetFormatPr baseColWidth="10" defaultColWidth="9.140625" defaultRowHeight="12.75" x14ac:dyDescent="0.2"/>
  <cols>
    <col min="1" max="1" width="2.7109375" style="48" customWidth="1"/>
    <col min="2" max="3" width="31.5703125" style="1" customWidth="1"/>
    <col min="4" max="4" width="32.140625" style="1" customWidth="1"/>
    <col min="5" max="7" width="23.140625" style="1" customWidth="1"/>
    <col min="8" max="8" width="2.7109375" style="1" customWidth="1"/>
    <col min="9" max="9" width="5.28515625" style="1" customWidth="1"/>
    <col min="10" max="16384" width="9.140625" style="1"/>
  </cols>
  <sheetData>
    <row r="1" spans="1:7" ht="36.75" customHeight="1" x14ac:dyDescent="0.4">
      <c r="A1" s="5" t="s">
        <v>89</v>
      </c>
      <c r="B1" s="72" t="str">
        <f>Gastos!B1</f>
        <v>Presupuesto del evento para</v>
      </c>
      <c r="C1" s="72"/>
      <c r="D1" s="41" t="str">
        <f>Gastos!D1</f>
        <v>Nombre del evento</v>
      </c>
      <c r="E1" s="32"/>
      <c r="F1" s="32"/>
      <c r="G1" s="33" t="s">
        <v>98</v>
      </c>
    </row>
    <row r="2" spans="1:7" ht="21" customHeight="1" x14ac:dyDescent="0.2">
      <c r="B2" s="31"/>
      <c r="C2" s="31"/>
      <c r="D2" s="31"/>
      <c r="E2" s="31"/>
      <c r="F2" s="31"/>
      <c r="G2" s="30" t="s">
        <v>99</v>
      </c>
    </row>
    <row r="3" spans="1:7" ht="19.5" customHeight="1" x14ac:dyDescent="0.2">
      <c r="A3" s="51" t="s">
        <v>90</v>
      </c>
      <c r="B3" s="2"/>
      <c r="C3" s="2"/>
      <c r="D3" s="3"/>
      <c r="E3" s="54" t="s">
        <v>97</v>
      </c>
      <c r="F3" s="54"/>
      <c r="G3" s="54"/>
    </row>
    <row r="4" spans="1:7" ht="20.1" customHeight="1" x14ac:dyDescent="0.2">
      <c r="A4" s="51" t="s">
        <v>91</v>
      </c>
      <c r="B4" s="52" t="s">
        <v>93</v>
      </c>
      <c r="C4" s="42" t="s">
        <v>38</v>
      </c>
      <c r="D4" s="43" t="s">
        <v>40</v>
      </c>
      <c r="E4" s="54"/>
      <c r="F4" s="54"/>
      <c r="G4" s="54"/>
    </row>
    <row r="5" spans="1:7" ht="15.95" customHeight="1" x14ac:dyDescent="0.2">
      <c r="B5" s="36" t="s">
        <v>94</v>
      </c>
      <c r="C5" s="63">
        <f>Ingresos!F10</f>
        <v>1936</v>
      </c>
      <c r="D5" s="64">
        <f>Ingresos!F4</f>
        <v>1936</v>
      </c>
      <c r="E5" s="54"/>
      <c r="F5" s="54"/>
      <c r="G5" s="54"/>
    </row>
    <row r="6" spans="1:7" ht="15.95" customHeight="1" x14ac:dyDescent="0.2">
      <c r="B6" s="37" t="s">
        <v>95</v>
      </c>
      <c r="C6" s="65">
        <f>Gastos!G4</f>
        <v>882</v>
      </c>
      <c r="D6" s="66">
        <f>Gastos!H4</f>
        <v>302</v>
      </c>
      <c r="E6" s="54"/>
      <c r="F6" s="54"/>
      <c r="G6" s="54"/>
    </row>
    <row r="7" spans="1:7" ht="15" x14ac:dyDescent="0.2">
      <c r="B7" s="4"/>
      <c r="C7" s="34"/>
      <c r="D7" s="35"/>
      <c r="E7" s="54"/>
      <c r="F7" s="54"/>
      <c r="G7" s="54"/>
    </row>
    <row r="8" spans="1:7" ht="33" customHeight="1" x14ac:dyDescent="0.2">
      <c r="A8" s="51" t="s">
        <v>92</v>
      </c>
      <c r="B8" s="38" t="s">
        <v>96</v>
      </c>
      <c r="C8" s="67">
        <f>C5-C6</f>
        <v>1054</v>
      </c>
      <c r="D8" s="68">
        <f>D5-D6</f>
        <v>1634</v>
      </c>
      <c r="E8" s="54"/>
      <c r="F8" s="54"/>
      <c r="G8" s="54"/>
    </row>
    <row r="9" spans="1:7" ht="12.75" customHeight="1" x14ac:dyDescent="0.2">
      <c r="E9" s="54"/>
      <c r="F9" s="54"/>
      <c r="G9" s="54"/>
    </row>
    <row r="10" spans="1:7" ht="12.75" customHeight="1" x14ac:dyDescent="0.2">
      <c r="E10" s="54"/>
      <c r="F10" s="54"/>
      <c r="G10" s="54"/>
    </row>
    <row r="11" spans="1:7" ht="12.75" customHeight="1" x14ac:dyDescent="0.2">
      <c r="E11" s="54"/>
      <c r="F11" s="54"/>
      <c r="G11" s="54"/>
    </row>
    <row r="12" spans="1:7" ht="12.75" customHeight="1" x14ac:dyDescent="0.2">
      <c r="E12" s="54"/>
      <c r="F12" s="54"/>
      <c r="G12" s="54"/>
    </row>
  </sheetData>
  <mergeCells count="1">
    <mergeCell ref="B1:C1"/>
  </mergeCells>
  <phoneticPr fontId="1" type="noConversion"/>
  <conditionalFormatting sqref="E3:G12">
    <cfRule type="notContainsBlanks" dxfId="15" priority="3">
      <formula>LEN(TRIM(E3))&gt;0</formula>
    </cfRule>
  </conditionalFormatting>
  <conditionalFormatting sqref="A3:A4 A8">
    <cfRule type="notContainsBlanks" dxfId="14" priority="2">
      <formula>LEN(TRIM(A3))&gt;0</formula>
    </cfRule>
  </conditionalFormatting>
  <conditionalFormatting sqref="A1">
    <cfRule type="notContainsBlanks" dxfId="13" priority="1">
      <formula>LEN(TRIM(A1))&gt;0</formula>
    </cfRule>
  </conditionalFormatting>
  <printOptions horizontalCentered="1"/>
  <pageMargins left="0.75" right="0.75" top="1" bottom="1" header="0.5" footer="0.5"/>
  <pageSetup paperSize="9" scale="76" orientation="landscape" r:id="rId1"/>
  <headerFooter alignWithMargins="0"/>
  <ignoredErrors>
    <ignoredError sqref="C5:D5" calculatedColumn="1"/>
  </ignoredErrors>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26568BA1-2FDA-464D-8355-78278E7731C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99C40AA8-EDC4-4BEE-8E8B-AE672B586EED}">
  <ds:schemaRefs>
    <ds:schemaRef ds:uri="http://schemas.microsoft.com/sharepoint/v3/contenttype/forms"/>
  </ds:schemaRefs>
</ds:datastoreItem>
</file>

<file path=customXml/itemProps31.xml><?xml version="1.0" encoding="utf-8"?>
<ds:datastoreItem xmlns:ds="http://schemas.openxmlformats.org/officeDocument/2006/customXml" ds:itemID="{2CE7E4D5-0BA1-4F98-9DF9-E74EBFAB9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TM16410231</ap:Template>
  <ap:ScaleCrop>false</ap:ScaleCrop>
  <ap:HeadingPairs>
    <vt:vector baseType="variant" size="2">
      <vt:variant>
        <vt:lpstr>Hojas de cálculo</vt:lpstr>
      </vt:variant>
      <vt:variant>
        <vt:i4>4</vt:i4>
      </vt:variant>
    </vt:vector>
  </ap:HeadingPairs>
  <ap:TitlesOfParts>
    <vt:vector baseType="lpstr" size="4">
      <vt:lpstr>Inicio</vt:lpstr>
      <vt:lpstr>Gastos</vt:lpstr>
      <vt:lpstr>Ingresos</vt:lpstr>
      <vt:lpstr>Resumen de pérdidas y ganancias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2022-02-14T05:29:59Z</dcterms:created>
  <dcterms:modified xsi:type="dcterms:W3CDTF">2022-06-08T02:33:09Z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