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openxmlformats-officedocument.spreadsheetml.template.main+xml"/>
  <Override PartName="/customXml/item1.xml" ContentType="application/xml"/>
  <Override PartName="/customXml/itemProps11.xml" ContentType="application/vnd.openxmlformats-officedocument.customXmlProperties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alcChain.xml" ContentType="application/vnd.openxmlformats-officedocument.spreadsheetml.calcChain+xml"/>
  <Override PartName="/xl/worksheets/sheet22.xml" ContentType="application/vnd.openxmlformats-officedocument.spreadsheetml.worksheet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worksheets/sheet13.xml" ContentType="application/vnd.openxmlformats-officedocument.spreadsheetml.worksheet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customXml/item32.xml" ContentType="application/xml"/>
  <Override PartName="/customXml/itemProps32.xml" ContentType="application/vnd.openxmlformats-officedocument.customXmlProperties+xml"/>
  <Override PartName="/xl/theme/theme11.xml" ContentType="application/vnd.openxmlformats-officedocument.theme+xml"/>
  <Override PartName="/customXml/item23.xml" ContentType="application/xml"/>
  <Override PartName="/customXml/itemProps23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filterPrivacy="1" codeName="ThisWorkbook"/>
  <xr:revisionPtr revIDLastSave="0" documentId="13_ncr:1_{9AD90077-3D10-4145-A22A-3BA53E35F184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Datos de clientes potenciales" sheetId="2" r:id="rId1"/>
    <sheet name="Ventas previstas " sheetId="3" r:id="rId2"/>
    <sheet name="Previsión ponderada mensual" sheetId="4" r:id="rId3"/>
  </sheets>
  <definedNames>
    <definedName name="_xlnm._FilterDatabase" localSheetId="0">'Datos de clientes potenciales'!$I$6:$I$9</definedName>
    <definedName name="FechaSeguimiento">'Datos de clientes potenciales'!$B$4</definedName>
    <definedName name="Fila_inicial">MIN(ROW(DatosClientesPotenciales[]))+1</definedName>
    <definedName name="_xlnm.Print_Titles" localSheetId="0">'Datos de clientes potenciales'!$6:$6</definedName>
    <definedName name="_xlnm.Print_Titles" localSheetId="1">'Ventas previstas '!$6:$6</definedName>
    <definedName name="Título1">DatosClientesPotenciales[[#Headers],[Nombre del cliente potencial]]</definedName>
    <definedName name="Título2">VentasPrevistas[[#Headers],[Nombre del cliente potencial]]</definedName>
    <definedName name="TítuloFilaRegión1..N22">'Ventas previstas '!$B$15</definedName>
    <definedName name="ÚltimaEntrada">MIN(ROW(DatosClientesPotenciales[]))+ROWS(DatosClientesPotenciales[])-1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3" l="1"/>
  <c r="I8" i="3"/>
  <c r="I9" i="3"/>
  <c r="I10" i="3"/>
  <c r="I11" i="3"/>
  <c r="I12" i="3"/>
  <c r="I13" i="3"/>
  <c r="G10" i="2"/>
  <c r="J9" i="2" l="1"/>
  <c r="J8" i="2"/>
  <c r="J7" i="2"/>
  <c r="J10" i="2" s="1"/>
  <c r="N7" i="3" l="1"/>
  <c r="N8" i="3"/>
  <c r="N9" i="3"/>
  <c r="N10" i="3"/>
  <c r="N11" i="3"/>
  <c r="N12" i="3"/>
  <c r="N13" i="3"/>
  <c r="M7" i="3"/>
  <c r="M8" i="3"/>
  <c r="M9" i="3"/>
  <c r="M10" i="3"/>
  <c r="M11" i="3"/>
  <c r="M12" i="3"/>
  <c r="M13" i="3"/>
  <c r="L7" i="3"/>
  <c r="L8" i="3"/>
  <c r="L9" i="3"/>
  <c r="L10" i="3"/>
  <c r="L11" i="3"/>
  <c r="L12" i="3"/>
  <c r="L13" i="3"/>
  <c r="K7" i="3"/>
  <c r="K8" i="3"/>
  <c r="K9" i="3"/>
  <c r="K10" i="3"/>
  <c r="K11" i="3"/>
  <c r="K12" i="3"/>
  <c r="K13" i="3"/>
  <c r="J7" i="3"/>
  <c r="J8" i="3"/>
  <c r="J9" i="3"/>
  <c r="J10" i="3"/>
  <c r="J11" i="3"/>
  <c r="J12" i="3"/>
  <c r="J13" i="3"/>
  <c r="H7" i="3"/>
  <c r="H8" i="3"/>
  <c r="H9" i="3"/>
  <c r="H10" i="3"/>
  <c r="H11" i="3"/>
  <c r="H12" i="3"/>
  <c r="H13" i="3"/>
  <c r="G7" i="3"/>
  <c r="G8" i="3"/>
  <c r="G9" i="3"/>
  <c r="G10" i="3"/>
  <c r="G11" i="3"/>
  <c r="G12" i="3"/>
  <c r="G13" i="3"/>
  <c r="F7" i="3"/>
  <c r="F8" i="3"/>
  <c r="F9" i="3"/>
  <c r="F10" i="3"/>
  <c r="F11" i="3"/>
  <c r="F12" i="3"/>
  <c r="F13" i="3"/>
  <c r="E7" i="3"/>
  <c r="E8" i="3"/>
  <c r="E9" i="3"/>
  <c r="E10" i="3"/>
  <c r="E11" i="3"/>
  <c r="E12" i="3"/>
  <c r="E13" i="3"/>
  <c r="D7" i="3"/>
  <c r="D8" i="3"/>
  <c r="D9" i="3"/>
  <c r="D10" i="3"/>
  <c r="D11" i="3"/>
  <c r="D12" i="3"/>
  <c r="D13" i="3"/>
  <c r="C7" i="3"/>
  <c r="C8" i="3"/>
  <c r="C9" i="3"/>
  <c r="C10" i="3"/>
  <c r="C11" i="3"/>
  <c r="C12" i="3"/>
  <c r="C13" i="3"/>
  <c r="B7" i="3"/>
  <c r="B8" i="3"/>
  <c r="B9" i="3"/>
  <c r="B10" i="3"/>
  <c r="B11" i="3"/>
  <c r="B12" i="3"/>
  <c r="B13" i="3"/>
  <c r="B4" i="2" l="1"/>
  <c r="B4" i="3" s="1"/>
  <c r="G14" i="3" l="1"/>
  <c r="F14" i="3"/>
  <c r="J14" i="3"/>
  <c r="K14" i="3"/>
  <c r="I14" i="3"/>
  <c r="L14" i="3"/>
  <c r="M14" i="3"/>
  <c r="H14" i="3"/>
  <c r="D14" i="3"/>
  <c r="E14" i="3"/>
  <c r="C14" i="3"/>
  <c r="C15" i="3" s="1"/>
  <c r="D15" i="3" l="1"/>
  <c r="E15" i="3" s="1"/>
  <c r="F15" i="3" s="1"/>
  <c r="G15" i="3" s="1"/>
  <c r="H15" i="3" s="1"/>
  <c r="I15" i="3" s="1"/>
  <c r="J15" i="3" s="1"/>
  <c r="K15" i="3" s="1"/>
  <c r="L15" i="3" s="1"/>
  <c r="M15" i="3" s="1"/>
  <c r="N14" i="3"/>
  <c r="N15" i="3" l="1"/>
  <c r="B5" i="3" l="1"/>
</calcChain>
</file>

<file path=xl/sharedStrings.xml><?xml version="1.0" encoding="utf-8"?>
<sst xmlns="http://schemas.openxmlformats.org/spreadsheetml/2006/main" count="46" uniqueCount="40">
  <si>
    <t>Seguimiento detallado de clientes potenciales</t>
  </si>
  <si>
    <t xml:space="preserve">Nombre de la compañía										</t>
  </si>
  <si>
    <t>Nombre del cliente potencial</t>
  </si>
  <si>
    <t>Adatum Corporation</t>
  </si>
  <si>
    <t>Adventure Works</t>
  </si>
  <si>
    <t>Alpine Ski House</t>
  </si>
  <si>
    <t>Total</t>
  </si>
  <si>
    <t>Contacto del cliente potencial</t>
  </si>
  <si>
    <t>Origen del 
Origen</t>
  </si>
  <si>
    <t>Sitio web</t>
  </si>
  <si>
    <t>Eventos de redes</t>
  </si>
  <si>
    <t>Origen del 
Región</t>
  </si>
  <si>
    <t>Norte</t>
  </si>
  <si>
    <t>Sur</t>
  </si>
  <si>
    <t>Origen del 
cliente</t>
  </si>
  <si>
    <t>Estratégico</t>
  </si>
  <si>
    <t>Táctico</t>
  </si>
  <si>
    <t>Oportunidad potencial</t>
  </si>
  <si>
    <t>Oportunidad 
de venta</t>
  </si>
  <si>
    <t>Cierre de 
la previsión</t>
  </si>
  <si>
    <t>Enero</t>
  </si>
  <si>
    <t>Febrero</t>
  </si>
  <si>
    <t>Marzo</t>
  </si>
  <si>
    <t>CONFIDENCIAL</t>
  </si>
  <si>
    <t>Previsión 
ponderada</t>
  </si>
  <si>
    <t>Ventas previstas</t>
  </si>
  <si>
    <t>Total acumulado</t>
  </si>
  <si>
    <t>Enero 
Previsión</t>
  </si>
  <si>
    <t>Febrero 
Previsión</t>
  </si>
  <si>
    <t>Marzo 
Previsión</t>
  </si>
  <si>
    <t>Abril 
Previsión</t>
  </si>
  <si>
    <t>Mayo 
Previsión</t>
  </si>
  <si>
    <t>Junio 
Previsión</t>
  </si>
  <si>
    <t>Julio Previsión</t>
  </si>
  <si>
    <t>Agosto 
Previsión</t>
  </si>
  <si>
    <t>Septiembre 
Previsión</t>
  </si>
  <si>
    <t>Octubre 
Previsión</t>
  </si>
  <si>
    <t>Noviembre 
Previsión</t>
  </si>
  <si>
    <t>Diciembre 
Previsión</t>
  </si>
  <si>
    <t>Previsión ponderada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</si>
</sst>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(* #,##0_);_(* \(#,##0\);_(* &quot;-&quot;_);_(@_)"/>
    <numFmt numFmtId="165" formatCode="_(* #,##0.00_);_(* \(#,##0.00\);_(* &quot;-&quot;??_);_(@_)"/>
    <numFmt numFmtId="166" formatCode="#,##0\ &quot;€&quot;"/>
    <numFmt numFmtId="167" formatCode="&quot;$&quot;#,##0"/>
    <numFmt numFmtId="168" formatCode="&quot;$&quot;#,##0.00"/>
  </numFmts>
  <fonts count="31" x14ac:knownFonts="1">
    <font>
      <sz val="11"/>
      <color theme="1" tint="0.1499679555650502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1"/>
      <scheme val="major"/>
    </font>
    <font>
      <b/>
      <sz val="11"/>
      <color theme="1" tint="0.24994659260841701"/>
      <name val="Constantia"/>
      <family val="1"/>
      <scheme val="major"/>
    </font>
    <font>
      <b/>
      <sz val="14"/>
      <color theme="1" tint="0.14996795556505021"/>
      <name val="Franklin Gothic Book"/>
      <family val="2"/>
      <scheme val="minor"/>
    </font>
    <font>
      <sz val="11"/>
      <color theme="1" tint="0.14996795556505021"/>
      <name val="Franklin Gothic Book"/>
      <family val="2"/>
      <scheme val="minor"/>
    </font>
    <font>
      <sz val="26"/>
      <color theme="1" tint="0.14996795556505021"/>
      <name val="Constantia"/>
      <family val="2"/>
      <scheme val="major"/>
    </font>
    <font>
      <sz val="11"/>
      <name val="Franklin Gothic Book"/>
      <family val="2"/>
      <scheme val="minor"/>
    </font>
    <font>
      <sz val="11"/>
      <color theme="3"/>
      <name val="Franklin Gothic Book"/>
      <family val="2"/>
      <scheme val="minor"/>
    </font>
    <font>
      <sz val="18"/>
      <color theme="0"/>
      <name val="Constantia"/>
      <family val="1"/>
      <scheme val="major"/>
    </font>
    <font>
      <b/>
      <sz val="12"/>
      <color theme="3"/>
      <name val="Franklin Gothic Book"/>
      <family val="2"/>
      <scheme val="minor"/>
    </font>
    <font>
      <b/>
      <sz val="14"/>
      <color theme="3"/>
      <name val="Franklin Gothic Book"/>
      <family val="2"/>
      <scheme val="minor"/>
    </font>
    <font>
      <sz val="12"/>
      <color theme="1" tint="0.14996795556505021"/>
      <name val="Franklin Gothic Book"/>
      <family val="2"/>
      <scheme val="minor"/>
    </font>
    <font>
      <b/>
      <sz val="12"/>
      <color theme="1" tint="0.14996795556505021"/>
      <name val="Franklin Gothic Book"/>
      <family val="2"/>
      <scheme val="minor"/>
    </font>
    <font>
      <sz val="12"/>
      <color theme="1" tint="4.9989318521683403E-2"/>
      <name val="Franklin Gothic Book"/>
      <family val="2"/>
      <scheme val="minor"/>
    </font>
    <font>
      <b/>
      <sz val="12"/>
      <color theme="3"/>
      <name val="Franklin Gothic Medium"/>
      <family val="2"/>
    </font>
    <font>
      <b/>
      <sz val="14"/>
      <color theme="1"/>
      <name val="Franklin Gothic Book"/>
      <family val="2"/>
      <scheme val="minor"/>
    </font>
    <font>
      <sz val="12"/>
      <color theme="3"/>
      <name val="Franklin Gothic Medium"/>
      <family val="2"/>
    </font>
    <font>
      <sz val="11"/>
      <color theme="1" tint="0.14996795556505021"/>
      <name val="Franklin Gothic Medium"/>
      <family val="2"/>
    </font>
    <font>
      <b/>
      <sz val="12"/>
      <color theme="0"/>
      <name val="Franklin Gothic Medium"/>
      <family val="2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sz val="11"/>
      <color theme="0"/>
      <name val="Franklin Gothic Book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 tint="-0.499984740745262"/>
      </bottom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medium">
        <color theme="4" tint="-0.24994659260841701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 style="thin">
        <color theme="4" tint="-0.499984740745262"/>
      </right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3"/>
      </bottom>
      <diagonal/>
    </border>
    <border>
      <left/>
      <right style="thin">
        <color theme="3"/>
      </right>
      <top/>
      <bottom/>
      <diagonal/>
    </border>
    <border>
      <left/>
      <right/>
      <top style="thin">
        <color theme="3"/>
      </top>
      <bottom style="thick">
        <color theme="3"/>
      </bottom>
      <diagonal/>
    </border>
    <border>
      <left/>
      <right style="thin">
        <color theme="3"/>
      </right>
      <top style="thin">
        <color theme="3"/>
      </top>
      <bottom style="thick">
        <color theme="3"/>
      </bottom>
      <diagonal/>
    </border>
    <border>
      <left/>
      <right/>
      <top style="thick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horizontal="left" vertical="center" wrapText="1"/>
    </xf>
    <xf numFmtId="0" fontId="2" fillId="2" borderId="3" applyProtection="0">
      <alignment horizontal="left" vertical="center"/>
    </xf>
    <xf numFmtId="14" fontId="3" fillId="0" borderId="0" applyProtection="0">
      <alignment horizontal="left" vertical="center"/>
    </xf>
    <xf numFmtId="0" fontId="4" fillId="0" borderId="0" applyFill="0" applyProtection="0">
      <alignment horizontal="right" vertical="center"/>
    </xf>
    <xf numFmtId="0" fontId="5" fillId="0" borderId="0" applyNumberFormat="0" applyFill="0" applyBorder="0" applyProtection="0">
      <alignment horizontal="right" vertical="center" wrapText="1"/>
    </xf>
    <xf numFmtId="166" fontId="7" fillId="0" borderId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9" fontId="5" fillId="0" borderId="0" applyFont="0" applyFill="0" applyBorder="0" applyProtection="0">
      <alignment horizontal="right" vertical="center"/>
    </xf>
    <xf numFmtId="0" fontId="5" fillId="0" borderId="2" applyNumberFormat="0" applyFont="0" applyFill="0" applyAlignment="0" applyProtection="0">
      <alignment horizontal="right" vertical="center" wrapText="1"/>
    </xf>
    <xf numFmtId="0" fontId="6" fillId="0" borderId="1" applyNumberFormat="0" applyFill="0" applyProtection="0">
      <alignment horizontal="left" vertical="center"/>
    </xf>
    <xf numFmtId="0" fontId="5" fillId="3" borderId="4" applyNumberFormat="0" applyAlignment="0" applyProtection="0"/>
    <xf numFmtId="0" fontId="5" fillId="0" borderId="0" applyNumberFormat="0" applyFont="0" applyFill="0" applyBorder="0">
      <alignment horizontal="left" vertical="center" indent="3"/>
    </xf>
    <xf numFmtId="0" fontId="7" fillId="3" borderId="5" applyNumberFormat="0" applyFont="0" applyFill="0" applyAlignment="0">
      <alignment horizontal="right" vertical="center"/>
    </xf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11" applyNumberFormat="0" applyAlignment="0" applyProtection="0"/>
    <xf numFmtId="0" fontId="24" fillId="9" borderId="12" applyNumberFormat="0" applyAlignment="0" applyProtection="0"/>
    <xf numFmtId="0" fontId="25" fillId="9" borderId="11" applyNumberFormat="0" applyAlignment="0" applyProtection="0"/>
    <xf numFmtId="0" fontId="26" fillId="0" borderId="13" applyNumberFormat="0" applyFill="0" applyAlignment="0" applyProtection="0"/>
    <xf numFmtId="0" fontId="27" fillId="10" borderId="14" applyNumberFormat="0" applyAlignment="0" applyProtection="0"/>
    <xf numFmtId="0" fontId="28" fillId="0" borderId="0" applyNumberFormat="0" applyFill="0" applyBorder="0" applyAlignment="0" applyProtection="0"/>
    <xf numFmtId="0" fontId="5" fillId="11" borderId="15" applyNumberFormat="0" applyFont="0" applyAlignment="0" applyProtection="0"/>
    <xf numFmtId="0" fontId="29" fillId="0" borderId="0" applyNumberFormat="0" applyFill="0" applyBorder="0" applyAlignment="0" applyProtection="0"/>
    <xf numFmtId="0" fontId="3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36">
    <xf numFmtId="0" fontId="0" fillId="0" borderId="0" xfId="0">
      <alignment horizontal="left" vertical="center" wrapText="1"/>
    </xf>
    <xf numFmtId="0" fontId="0" fillId="0" borderId="6" xfId="0" applyBorder="1">
      <alignment horizontal="left" vertical="center" wrapText="1"/>
    </xf>
    <xf numFmtId="0" fontId="0" fillId="4" borderId="0" xfId="0" applyFill="1">
      <alignment horizontal="left" vertical="center" wrapText="1"/>
    </xf>
    <xf numFmtId="14" fontId="10" fillId="0" borderId="0" xfId="2" applyFont="1">
      <alignment horizontal="left" vertical="center"/>
    </xf>
    <xf numFmtId="0" fontId="11" fillId="0" borderId="0" xfId="3" applyFont="1">
      <alignment horizontal="right" vertical="center"/>
    </xf>
    <xf numFmtId="0" fontId="12" fillId="0" borderId="0" xfId="0" applyFont="1">
      <alignment horizontal="left" vertical="center" wrapText="1"/>
    </xf>
    <xf numFmtId="0" fontId="13" fillId="0" borderId="0" xfId="0" applyFont="1">
      <alignment horizontal="left" vertical="center" wrapText="1"/>
    </xf>
    <xf numFmtId="0" fontId="14" fillId="0" borderId="0" xfId="0" applyFont="1">
      <alignment horizontal="left" vertical="center" wrapText="1"/>
    </xf>
    <xf numFmtId="9" fontId="14" fillId="0" borderId="0" xfId="7" applyFont="1" applyFill="1" applyBorder="1">
      <alignment horizontal="right" vertical="center"/>
    </xf>
    <xf numFmtId="0" fontId="14" fillId="0" borderId="0" xfId="11" applyFont="1" applyFill="1" applyBorder="1">
      <alignment horizontal="left" vertical="center" indent="3"/>
    </xf>
    <xf numFmtId="0" fontId="10" fillId="0" borderId="6" xfId="0" applyFont="1" applyBorder="1">
      <alignment horizontal="left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15" fillId="0" borderId="6" xfId="0" applyFont="1" applyBorder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0" fontId="17" fillId="0" borderId="0" xfId="0" applyFont="1">
      <alignment horizontal="left" vertical="center" wrapText="1"/>
    </xf>
    <xf numFmtId="0" fontId="18" fillId="0" borderId="0" xfId="0" applyFont="1">
      <alignment horizontal="left" vertical="center" wrapText="1"/>
    </xf>
    <xf numFmtId="0" fontId="15" fillId="0" borderId="9" xfId="12" applyFont="1" applyFill="1" applyBorder="1" applyAlignment="1">
      <alignment horizontal="left" vertical="center" wrapText="1"/>
    </xf>
    <xf numFmtId="0" fontId="19" fillId="4" borderId="0" xfId="0" applyFont="1" applyFill="1">
      <alignment horizontal="left" vertical="center" wrapText="1"/>
    </xf>
    <xf numFmtId="0" fontId="19" fillId="4" borderId="0" xfId="4" applyFont="1" applyFill="1">
      <alignment horizontal="right" vertical="center" wrapText="1"/>
    </xf>
    <xf numFmtId="0" fontId="19" fillId="4" borderId="7" xfId="8" applyFont="1" applyFill="1" applyBorder="1" applyAlignment="1">
      <alignment horizontal="left" vertical="center" wrapText="1"/>
    </xf>
    <xf numFmtId="0" fontId="19" fillId="4" borderId="0" xfId="0" applyFont="1" applyFill="1" applyAlignment="1">
      <alignment horizontal="left" vertical="center"/>
    </xf>
    <xf numFmtId="0" fontId="19" fillId="4" borderId="0" xfId="4" applyFont="1" applyFill="1" applyAlignment="1">
      <alignment horizontal="right" vertical="center"/>
    </xf>
    <xf numFmtId="0" fontId="16" fillId="0" borderId="0" xfId="3" applyFont="1" applyAlignment="1">
      <alignment horizontal="left" vertical="center"/>
    </xf>
    <xf numFmtId="0" fontId="11" fillId="0" borderId="0" xfId="3" applyFont="1" applyAlignment="1">
      <alignment horizontal="left" vertical="center"/>
    </xf>
    <xf numFmtId="168" fontId="14" fillId="0" borderId="0" xfId="6" applyFont="1" applyFill="1" applyBorder="1">
      <alignment horizontal="right" vertical="center"/>
    </xf>
    <xf numFmtId="168" fontId="15" fillId="0" borderId="6" xfId="0" applyNumberFormat="1" applyFont="1" applyBorder="1" applyAlignment="1">
      <alignment horizontal="right" vertical="center"/>
    </xf>
    <xf numFmtId="167" fontId="14" fillId="0" borderId="0" xfId="5" applyNumberFormat="1" applyFont="1" applyFill="1" applyBorder="1">
      <alignment horizontal="right" vertical="center"/>
    </xf>
    <xf numFmtId="167" fontId="14" fillId="0" borderId="7" xfId="8" applyNumberFormat="1" applyFont="1" applyFill="1" applyBorder="1" applyAlignment="1">
      <alignment horizontal="right" vertical="center"/>
    </xf>
    <xf numFmtId="167" fontId="17" fillId="0" borderId="0" xfId="0" applyNumberFormat="1" applyFont="1" applyAlignment="1">
      <alignment horizontal="right" vertical="center"/>
    </xf>
    <xf numFmtId="167" fontId="17" fillId="0" borderId="7" xfId="0" applyNumberFormat="1" applyFont="1" applyBorder="1" applyAlignment="1">
      <alignment horizontal="right" vertical="center"/>
    </xf>
    <xf numFmtId="167" fontId="15" fillId="0" borderId="8" xfId="5" applyNumberFormat="1" applyFont="1" applyFill="1" applyBorder="1">
      <alignment horizontal="right" vertical="center"/>
    </xf>
    <xf numFmtId="167" fontId="15" fillId="0" borderId="9" xfId="5" applyNumberFormat="1" applyFont="1" applyFill="1" applyBorder="1">
      <alignment horizontal="right" vertical="center"/>
    </xf>
    <xf numFmtId="0" fontId="9" fillId="4" borderId="6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right" vertical="center" wrapText="1"/>
    </xf>
    <xf numFmtId="0" fontId="11" fillId="0" borderId="0" xfId="3" applyFont="1">
      <alignment horizontal="right" vertical="center"/>
    </xf>
    <xf numFmtId="0" fontId="8" fillId="4" borderId="0" xfId="0" applyFont="1" applyFill="1" applyAlignment="1">
      <alignment horizontal="center" vertical="center" wrapText="1"/>
    </xf>
  </cellXfs>
  <cellStyles count="50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Borde derecho" xfId="8" xr:uid="{00000000-0005-0000-0000-00000A000000}"/>
    <cellStyle name="Borde inferior y derecho" xfId="12" xr:uid="{00000000-0005-0000-0000-000009000000}"/>
    <cellStyle name="Calculation" xfId="20" builtinId="22" customBuiltin="1"/>
    <cellStyle name="Check Cell" xfId="22" builtinId="23" customBuiltin="1"/>
    <cellStyle name="Cierre de la previsión" xfId="11" xr:uid="{00000000-0005-0000-0000-000002000000}"/>
    <cellStyle name="Comma" xfId="13" builtinId="3" customBuiltin="1"/>
    <cellStyle name="Comma [0]" xfId="14" builtinId="6" customBuiltin="1"/>
    <cellStyle name="Currency" xfId="5" builtinId="4" customBuiltin="1"/>
    <cellStyle name="Currency [0]" xfId="6" builtinId="7" customBuiltin="1"/>
    <cellStyle name="Explanatory Text" xfId="25" builtinId="53" customBuiltin="1"/>
    <cellStyle name="Good" xfId="1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 customBuiltin="1"/>
    <cellStyle name="Note" xfId="24" builtinId="10" customBuiltin="1"/>
    <cellStyle name="Output" xfId="19" builtinId="21" customBuiltin="1"/>
    <cellStyle name="Percent" xfId="7" builtinId="5" customBuiltin="1"/>
    <cellStyle name="Title" xfId="9" builtinId="15" customBuiltin="1"/>
    <cellStyle name="Total" xfId="10" builtinId="25" customBuiltin="1"/>
    <cellStyle name="Warning Text" xfId="23" builtinId="11" customBuiltin="1"/>
  </cellStyles>
  <dxfs count="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3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3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3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  <border diagonalUp="0" diagonalDown="0">
        <left/>
        <right style="thin">
          <color theme="3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7" formatCode="&quot;$&quot;#,##0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7" formatCode="&quot;$&quot;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family val="2"/>
        <scheme val="none"/>
      </font>
      <fill>
        <patternFill patternType="solid">
          <fgColor indexed="64"/>
          <bgColor theme="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9" formatCode="#,##0.00\ &quot;€&quot;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8" formatCode="&quot;$&quot;#,##0.0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numFmt numFmtId="168" formatCode="&quot;$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/>
        <bottom style="thick">
          <color theme="3"/>
        </bottom>
      </border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numFmt numFmtId="168" formatCode="&quot;$&quot;#,##0.0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Medium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2"/>
        <color theme="3"/>
        <name val="Franklin Gothic Book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 tint="4.9989318521683403E-2"/>
        <name val="Franklin Gothic Book"/>
        <family val="2"/>
        <scheme val="minor"/>
      </font>
    </dxf>
    <dxf>
      <font>
        <b/>
        <strike val="0"/>
        <outline val="0"/>
        <shadow val="0"/>
        <u val="none"/>
        <vertAlign val="baseline"/>
        <sz val="12"/>
        <color theme="0"/>
        <name val="Franklin Gothic Medium"/>
        <family val="2"/>
        <scheme val="none"/>
      </font>
      <fill>
        <patternFill patternType="solid">
          <fgColor indexed="64"/>
          <bgColor theme="3"/>
        </patternFill>
      </fill>
      <alignment vertical="center" textRotation="0" wrapText="1" indent="0" justifyLastLine="0" shrinkToFit="0" readingOrder="0"/>
    </dxf>
    <dxf>
      <border>
        <right style="thin">
          <color theme="4" tint="-0.499984740745262"/>
        </right>
        <vertical/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  <border>
        <right style="thin">
          <color theme="4" tint="-0.499984740745262"/>
        </right>
        <vertical/>
      </border>
    </dxf>
    <dxf>
      <font>
        <b val="0"/>
        <i val="0"/>
        <color theme="1" tint="0.14996795556505021"/>
      </font>
      <fill>
        <patternFill>
          <bgColor theme="0" tint="-0.14996795556505021"/>
        </patternFill>
      </fill>
      <border>
        <top style="medium">
          <color theme="4" tint="-0.24994659260841701"/>
        </top>
        <bottom style="thick">
          <color theme="4" tint="-0.499984740745262"/>
        </bottom>
      </border>
    </dxf>
    <dxf>
      <font>
        <b val="0"/>
        <i val="0"/>
        <color theme="3"/>
      </font>
      <fill>
        <patternFill patternType="solid">
          <fgColor theme="4"/>
          <bgColor theme="4" tint="0.39994506668294322"/>
        </patternFill>
      </fill>
      <border diagonalUp="0" diagonalDown="0">
        <left/>
        <right/>
        <top style="thick">
          <color theme="4" tint="-0.499984740745262"/>
        </top>
        <bottom style="thin">
          <color theme="4" tint="-0.24994659260841701"/>
        </bottom>
        <vertical/>
        <horizontal/>
      </border>
    </dxf>
    <dxf>
      <font>
        <color theme="3"/>
      </font>
      <fill>
        <patternFill>
          <bgColor theme="0" tint="-4.9989318521683403E-2"/>
        </patternFill>
      </fill>
      <border>
        <left/>
        <right/>
        <top style="thin">
          <color theme="4" tint="-0.24994659260841701"/>
        </top>
        <bottom style="thin">
          <color theme="4" tint="-0.24994659260841701"/>
        </bottom>
        <horizontal style="thin">
          <color theme="4" tint="-0.24994659260841701"/>
        </horizontal>
      </border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  <fill>
        <patternFill patternType="solid">
          <fgColor theme="4" tint="0.79998168889431442"/>
          <bgColor theme="4" tint="0.79998168889431442"/>
        </patternFill>
      </fill>
    </dxf>
    <dxf>
      <font>
        <color theme="3"/>
      </font>
    </dxf>
    <dxf>
      <font>
        <color theme="3"/>
      </font>
    </dxf>
    <dxf>
      <font>
        <b/>
        <i val="0"/>
        <color theme="3"/>
      </font>
      <fill>
        <patternFill>
          <bgColor theme="0" tint="-0.14996795556505021"/>
        </patternFill>
      </fill>
      <border>
        <top style="double">
          <color theme="4" tint="-0.499984740745262"/>
        </top>
        <bottom style="thick">
          <color theme="4" tint="-0.499984740745262"/>
        </bottom>
      </border>
    </dxf>
    <dxf>
      <font>
        <b/>
        <i val="0"/>
        <color theme="3"/>
      </font>
      <fill>
        <patternFill patternType="solid">
          <fgColor theme="4"/>
          <bgColor theme="4"/>
        </patternFill>
      </fill>
      <border diagonalUp="0" diagonalDown="0">
        <left/>
        <right/>
        <top/>
        <bottom/>
        <vertical/>
        <horizontal/>
      </border>
    </dxf>
    <dxf>
      <font>
        <color theme="3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2" defaultPivotStyle="PivotStyleLight16">
    <tableStyle name="Seguimiento detallado de clientes potenciales" pivot="0" count="7" xr9:uid="{00000000-0011-0000-FFFF-FFFF00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Ventas previstas" pivot="0" count="8" xr9:uid="{00000000-0011-0000-FFFF-FFFF01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  <tableStyleElement type="firstHeaderCell" dxfId="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1.xml" Id="rId8" /><Relationship Type="http://schemas.openxmlformats.org/officeDocument/2006/relationships/worksheet" Target="/xl/worksheets/sheet31.xml" Id="rId3" /><Relationship Type="http://schemas.openxmlformats.org/officeDocument/2006/relationships/calcChain" Target="/xl/calcChain.xml" Id="rId7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sharedStrings" Target="/xl/sharedStrings.xml" Id="rId6" /><Relationship Type="http://schemas.openxmlformats.org/officeDocument/2006/relationships/styles" Target="/xl/styles.xml" Id="rId5" /><Relationship Type="http://schemas.openxmlformats.org/officeDocument/2006/relationships/customXml" Target="/customXml/item32.xml" Id="rId10" /><Relationship Type="http://schemas.openxmlformats.org/officeDocument/2006/relationships/theme" Target="/xl/theme/theme11.xml" Id="rId4" /><Relationship Type="http://schemas.openxmlformats.org/officeDocument/2006/relationships/customXml" Target="/customXml/item23.xml" Id="rId9" /></Relationships>
</file>

<file path=xl/charts/_rels/chart11.xml.rels>&#65279;<?xml version="1.0" encoding="utf-8"?><Relationships xmlns="http://schemas.openxmlformats.org/package/2006/relationships"><Relationship Type="http://schemas.microsoft.com/office/2011/relationships/chartColorStyle" Target="/xl/charts/colors1.xml" Id="rId2" /><Relationship Type="http://schemas.microsoft.com/office/2011/relationships/chartStyle" Target="/xl/charts/style1.xml" Id="rId1" /></Relationships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4149103787656"/>
          <c:y val="2.6889379162596844E-2"/>
          <c:w val="0.87239770085947499"/>
          <c:h val="0.860239453498301"/>
        </c:manualLayout>
      </c:layout>
      <c:lineChart>
        <c:grouping val="standard"/>
        <c:varyColors val="0"/>
        <c:ser>
          <c:idx val="0"/>
          <c:order val="0"/>
          <c:tx>
            <c:v>Mensualidad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'Ventas previstas '!$C$14:$N$14</c:f>
              <c:numCache>
                <c:formatCode>"$"#,##0</c:formatCode>
                <c:ptCount val="12"/>
                <c:pt idx="0">
                  <c:v>270000</c:v>
                </c:pt>
                <c:pt idx="1">
                  <c:v>20000</c:v>
                </c:pt>
                <c:pt idx="2">
                  <c:v>20000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2-4B8C-8617-F5FD126A3E6C}"/>
            </c:ext>
          </c:extLst>
        </c:ser>
        <c:ser>
          <c:idx val="1"/>
          <c:order val="1"/>
          <c:tx>
            <c:v>Acumulado</c:v>
          </c:tx>
          <c:spPr>
            <a:ln w="3810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'Ventas previstas '!$C$15:$N$15</c:f>
              <c:numCache>
                <c:formatCode>"$"#,##0</c:formatCode>
                <c:ptCount val="12"/>
                <c:pt idx="0">
                  <c:v>270000</c:v>
                </c:pt>
                <c:pt idx="1">
                  <c:v>290000</c:v>
                </c:pt>
                <c:pt idx="2">
                  <c:v>310000</c:v>
                </c:pt>
                <c:pt idx="3">
                  <c:v>310000</c:v>
                </c:pt>
                <c:pt idx="4">
                  <c:v>310000</c:v>
                </c:pt>
                <c:pt idx="5">
                  <c:v>310000</c:v>
                </c:pt>
                <c:pt idx="6">
                  <c:v>310000</c:v>
                </c:pt>
                <c:pt idx="7">
                  <c:v>310000</c:v>
                </c:pt>
                <c:pt idx="8">
                  <c:v>310000</c:v>
                </c:pt>
                <c:pt idx="9">
                  <c:v>310000</c:v>
                </c:pt>
                <c:pt idx="10">
                  <c:v>310000</c:v>
                </c:pt>
                <c:pt idx="11">
                  <c:v>310000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2-4B8C-8617-F5FD126A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616584"/>
        <c:axId val="116616968"/>
      </c:lineChart>
      <c:catAx>
        <c:axId val="11661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Mes</a:t>
                </a:r>
              </a:p>
            </c:rich>
          </c:tx>
          <c:layout>
            <c:manualLayout>
              <c:xMode val="edge"/>
              <c:yMode val="edge"/>
              <c:x val="0.53151532259840517"/>
              <c:y val="0.9629746191955912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6968"/>
        <c:crosses val="autoZero"/>
        <c:auto val="1"/>
        <c:lblAlgn val="ctr"/>
        <c:lblOffset val="100"/>
        <c:noMultiLvlLbl val="0"/>
      </c:catAx>
      <c:valAx>
        <c:axId val="11661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Previsión de ingresos</a:t>
                </a:r>
              </a:p>
            </c:rich>
          </c:tx>
          <c:layout>
            <c:manualLayout>
              <c:xMode val="edge"/>
              <c:yMode val="edge"/>
              <c:x val="2.0340706839562676E-2"/>
              <c:y val="0.32714494171398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16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Franklin Gothic Book"/>
              <a:ea typeface="Franklin Gothic Book"/>
              <a:cs typeface="Franklin Gothic Book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.png" Id="rId2" /><Relationship Type="http://schemas.openxmlformats.org/officeDocument/2006/relationships/image" Target="/xl/media/image12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2.png" Id="rId2" /><Relationship Type="http://schemas.openxmlformats.org/officeDocument/2006/relationships/image" Target="/xl/media/image12.png" Id="rId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2.png" Id="rId3" /><Relationship Type="http://schemas.openxmlformats.org/officeDocument/2006/relationships/chart" Target="/xl/charts/chart11.xml" Id="rId2" /><Relationship Type="http://schemas.openxmlformats.org/officeDocument/2006/relationships/image" Target="/xl/media/image12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0</xdr:rowOff>
    </xdr:from>
    <xdr:to>
      <xdr:col>7</xdr:col>
      <xdr:colOff>9525</xdr:colOff>
      <xdr:row>1</xdr:row>
      <xdr:rowOff>12699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D601C0-4ACC-E84C-9475-2E7FF3BC7359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12796" b="81206"/>
        <a:stretch/>
      </xdr:blipFill>
      <xdr:spPr>
        <a:xfrm>
          <a:off x="441325" y="0"/>
          <a:ext cx="11493500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Rectángulo con las esquinas del mismo lado redondeadas 3">
          <a:extLst>
            <a:ext uri="{FF2B5EF4-FFF2-40B4-BE49-F238E27FC236}">
              <a16:creationId xmlns:a16="http://schemas.microsoft.com/office/drawing/2014/main" id="{A62AF35F-0697-9A41-882D-E590EDB6069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6" name="Forma" descr="ícono de meta">
          <a:extLst>
            <a:ext uri="{FF2B5EF4-FFF2-40B4-BE49-F238E27FC236}">
              <a16:creationId xmlns:a16="http://schemas.microsoft.com/office/drawing/2014/main" id="{7AF38A48-8EFA-C94E-A4D7-C5FC08786649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7</xdr:col>
      <xdr:colOff>428625</xdr:colOff>
      <xdr:row>0</xdr:row>
      <xdr:rowOff>333374</xdr:rowOff>
    </xdr:from>
    <xdr:to>
      <xdr:col>8</xdr:col>
      <xdr:colOff>990267</xdr:colOff>
      <xdr:row>0</xdr:row>
      <xdr:rowOff>895349</xdr:rowOff>
    </xdr:to>
    <xdr:pic>
      <xdr:nvPicPr>
        <xdr:cNvPr id="5" name="Imagen 4" descr="marcador de posición de logotipo">
          <a:extLst>
            <a:ext uri="{FF2B5EF4-FFF2-40B4-BE49-F238E27FC236}">
              <a16:creationId xmlns:a16="http://schemas.microsoft.com/office/drawing/2014/main" id="{EBC9D259-3E6C-EE27-95F4-88F67323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333374"/>
          <a:ext cx="2666667" cy="5619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0</xdr:colOff>
      <xdr:row>1</xdr:row>
      <xdr:rowOff>12699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80F4F42-D799-E14F-B972-37DC820F1D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12796" b="81206"/>
        <a:stretch/>
      </xdr:blipFill>
      <xdr:spPr>
        <a:xfrm>
          <a:off x="428625" y="0"/>
          <a:ext cx="10153650" cy="1279524"/>
        </a:xfrm>
        <a:prstGeom prst="rect">
          <a:avLst/>
        </a:prstGeom>
      </xdr:spPr>
    </xdr:pic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4" name="Rectángulo con las esquinas del mismo lado redondeadas 3">
          <a:extLst>
            <a:ext uri="{FF2B5EF4-FFF2-40B4-BE49-F238E27FC236}">
              <a16:creationId xmlns:a16="http://schemas.microsoft.com/office/drawing/2014/main" id="{272E8165-3E32-8043-9884-1C09E806128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7" name="Forma" descr="ícono de meta">
          <a:extLst>
            <a:ext uri="{FF2B5EF4-FFF2-40B4-BE49-F238E27FC236}">
              <a16:creationId xmlns:a16="http://schemas.microsoft.com/office/drawing/2014/main" id="{B8729460-6CF5-E440-9BCD-814E6F0EE1EF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412750</xdr:colOff>
      <xdr:row>0</xdr:row>
      <xdr:rowOff>349250</xdr:rowOff>
    </xdr:from>
    <xdr:to>
      <xdr:col>13</xdr:col>
      <xdr:colOff>79042</xdr:colOff>
      <xdr:row>0</xdr:row>
      <xdr:rowOff>911225</xdr:rowOff>
    </xdr:to>
    <xdr:pic>
      <xdr:nvPicPr>
        <xdr:cNvPr id="2" name="Imagen 1" descr="marcador de posición de logotipo">
          <a:extLst>
            <a:ext uri="{FF2B5EF4-FFF2-40B4-BE49-F238E27FC236}">
              <a16:creationId xmlns:a16="http://schemas.microsoft.com/office/drawing/2014/main" id="{96BDED84-5F34-4BB2-9E44-A5134EEA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5025" y="349250"/>
          <a:ext cx="2666667" cy="5619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0</xdr:colOff>
      <xdr:row>1</xdr:row>
      <xdr:rowOff>12699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3BA07B-BC8A-D84D-ADA9-73D2215D12D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</a:blip>
        <a:srcRect l="3555" r="21801" b="81206"/>
        <a:stretch/>
      </xdr:blipFill>
      <xdr:spPr>
        <a:xfrm>
          <a:off x="381000" y="0"/>
          <a:ext cx="8001000" cy="1282699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</xdr:colOff>
      <xdr:row>4</xdr:row>
      <xdr:rowOff>38100</xdr:rowOff>
    </xdr:from>
    <xdr:to>
      <xdr:col>15</xdr:col>
      <xdr:colOff>0</xdr:colOff>
      <xdr:row>31</xdr:row>
      <xdr:rowOff>53975</xdr:rowOff>
    </xdr:to>
    <xdr:graphicFrame macro="">
      <xdr:nvGraphicFramePr>
        <xdr:cNvPr id="2" name="Previsión ponderada mensual" descr="Gráfico de líneas que ilustra la previsión de ingresos acumulados y mensuales">
          <a:extLst>
            <a:ext uri="{FF2B5EF4-FFF2-40B4-BE49-F238E27FC236}">
              <a16:creationId xmlns:a16="http://schemas.microsoft.com/office/drawing/2014/main" id="{80BFB67B-E508-4D47-97F7-4D187001B4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203200</xdr:colOff>
      <xdr:row>0</xdr:row>
      <xdr:rowOff>0</xdr:rowOff>
    </xdr:from>
    <xdr:to>
      <xdr:col>1</xdr:col>
      <xdr:colOff>1089025</xdr:colOff>
      <xdr:row>0</xdr:row>
      <xdr:rowOff>856615</xdr:rowOff>
    </xdr:to>
    <xdr:sp macro="" textlink="">
      <xdr:nvSpPr>
        <xdr:cNvPr id="3" name="Rectángulo con las esquinas del mismo lado redondeadas 2">
          <a:extLst>
            <a:ext uri="{FF2B5EF4-FFF2-40B4-BE49-F238E27FC236}">
              <a16:creationId xmlns:a16="http://schemas.microsoft.com/office/drawing/2014/main" id="{59FB41BB-A806-7646-9C33-512BC71B08C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842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101600</xdr:rowOff>
    </xdr:from>
    <xdr:to>
      <xdr:col>1</xdr:col>
      <xdr:colOff>977900</xdr:colOff>
      <xdr:row>0</xdr:row>
      <xdr:rowOff>749890</xdr:rowOff>
    </xdr:to>
    <xdr:sp macro="" textlink="">
      <xdr:nvSpPr>
        <xdr:cNvPr id="8" name="Forma" descr="ícono de meta">
          <a:extLst>
            <a:ext uri="{FF2B5EF4-FFF2-40B4-BE49-F238E27FC236}">
              <a16:creationId xmlns:a16="http://schemas.microsoft.com/office/drawing/2014/main" id="{A739775B-4152-2048-965F-0488ECAE5CFC}"/>
            </a:ext>
          </a:extLst>
        </xdr:cNvPr>
        <xdr:cNvSpPr/>
      </xdr:nvSpPr>
      <xdr:spPr>
        <a:xfrm>
          <a:off x="711200" y="101600"/>
          <a:ext cx="647700" cy="64829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0302" h="21582" extrusionOk="0">
              <a:moveTo>
                <a:pt x="20287" y="2592"/>
              </a:moveTo>
              <a:cubicBezTo>
                <a:pt x="20265" y="2568"/>
                <a:pt x="20265" y="2568"/>
                <a:pt x="20242" y="2568"/>
              </a:cubicBezTo>
              <a:lnTo>
                <a:pt x="18754" y="2472"/>
              </a:lnTo>
              <a:cubicBezTo>
                <a:pt x="18348" y="2449"/>
                <a:pt x="18010" y="2089"/>
                <a:pt x="17988" y="1658"/>
              </a:cubicBezTo>
              <a:lnTo>
                <a:pt x="17897" y="78"/>
              </a:lnTo>
              <a:cubicBezTo>
                <a:pt x="17897" y="30"/>
                <a:pt x="17852" y="-18"/>
                <a:pt x="17807" y="6"/>
              </a:cubicBezTo>
              <a:cubicBezTo>
                <a:pt x="17785" y="6"/>
                <a:pt x="17762" y="6"/>
                <a:pt x="17762" y="30"/>
              </a:cubicBezTo>
              <a:lnTo>
                <a:pt x="15530" y="2401"/>
              </a:lnTo>
              <a:cubicBezTo>
                <a:pt x="15508" y="2425"/>
                <a:pt x="15508" y="2425"/>
                <a:pt x="15508" y="2449"/>
              </a:cubicBezTo>
              <a:lnTo>
                <a:pt x="15372" y="4149"/>
              </a:lnTo>
              <a:lnTo>
                <a:pt x="9578" y="10303"/>
              </a:lnTo>
              <a:cubicBezTo>
                <a:pt x="8789" y="10064"/>
                <a:pt x="7999" y="10566"/>
                <a:pt x="7774" y="11381"/>
              </a:cubicBezTo>
              <a:cubicBezTo>
                <a:pt x="7548" y="12219"/>
                <a:pt x="8022" y="13057"/>
                <a:pt x="8789" y="13296"/>
              </a:cubicBezTo>
              <a:cubicBezTo>
                <a:pt x="9578" y="13536"/>
                <a:pt x="10367" y="13033"/>
                <a:pt x="10592" y="12219"/>
              </a:cubicBezTo>
              <a:cubicBezTo>
                <a:pt x="10660" y="11955"/>
                <a:pt x="10660" y="11668"/>
                <a:pt x="10592" y="11381"/>
              </a:cubicBezTo>
              <a:lnTo>
                <a:pt x="16387" y="5226"/>
              </a:lnTo>
              <a:lnTo>
                <a:pt x="17988" y="5083"/>
              </a:lnTo>
              <a:cubicBezTo>
                <a:pt x="18010" y="5083"/>
                <a:pt x="18033" y="5083"/>
                <a:pt x="18033" y="5059"/>
              </a:cubicBezTo>
              <a:lnTo>
                <a:pt x="20265" y="2688"/>
              </a:lnTo>
              <a:cubicBezTo>
                <a:pt x="20310" y="2664"/>
                <a:pt x="20310" y="2616"/>
                <a:pt x="20287" y="2592"/>
              </a:cubicBezTo>
              <a:close/>
              <a:moveTo>
                <a:pt x="15823" y="7884"/>
              </a:moveTo>
              <a:cubicBezTo>
                <a:pt x="17852" y="11764"/>
                <a:pt x="16545" y="16673"/>
                <a:pt x="12892" y="18852"/>
              </a:cubicBezTo>
              <a:cubicBezTo>
                <a:pt x="9239" y="21007"/>
                <a:pt x="4617" y="19618"/>
                <a:pt x="2566" y="15739"/>
              </a:cubicBezTo>
              <a:cubicBezTo>
                <a:pt x="514" y="11860"/>
                <a:pt x="1844" y="6951"/>
                <a:pt x="5497" y="4771"/>
              </a:cubicBezTo>
              <a:cubicBezTo>
                <a:pt x="7796" y="3406"/>
                <a:pt x="10592" y="3406"/>
                <a:pt x="12892" y="4771"/>
              </a:cubicBezTo>
              <a:lnTo>
                <a:pt x="14042" y="3550"/>
              </a:lnTo>
              <a:cubicBezTo>
                <a:pt x="9735" y="700"/>
                <a:pt x="4076" y="2089"/>
                <a:pt x="1393" y="6663"/>
              </a:cubicBezTo>
              <a:cubicBezTo>
                <a:pt x="-1290" y="11237"/>
                <a:pt x="18" y="17248"/>
                <a:pt x="4324" y="20097"/>
              </a:cubicBezTo>
              <a:cubicBezTo>
                <a:pt x="5790" y="21055"/>
                <a:pt x="7458" y="21582"/>
                <a:pt x="9194" y="21582"/>
              </a:cubicBezTo>
              <a:cubicBezTo>
                <a:pt x="14267" y="21582"/>
                <a:pt x="18371" y="17224"/>
                <a:pt x="18371" y="11860"/>
              </a:cubicBezTo>
              <a:cubicBezTo>
                <a:pt x="18371" y="10040"/>
                <a:pt x="17897" y="8244"/>
                <a:pt x="16973" y="6687"/>
              </a:cubicBezTo>
              <a:lnTo>
                <a:pt x="15823" y="7884"/>
              </a:lnTo>
              <a:close/>
              <a:moveTo>
                <a:pt x="8473" y="7932"/>
              </a:moveTo>
              <a:cubicBezTo>
                <a:pt x="8721" y="7884"/>
                <a:pt x="8946" y="7860"/>
                <a:pt x="9194" y="7860"/>
              </a:cubicBezTo>
              <a:cubicBezTo>
                <a:pt x="9442" y="7860"/>
                <a:pt x="9690" y="7884"/>
                <a:pt x="9916" y="7932"/>
              </a:cubicBezTo>
              <a:lnTo>
                <a:pt x="11178" y="6591"/>
              </a:lnTo>
              <a:cubicBezTo>
                <a:pt x="10547" y="6304"/>
                <a:pt x="9871" y="6184"/>
                <a:pt x="9172" y="6184"/>
              </a:cubicBezTo>
              <a:cubicBezTo>
                <a:pt x="6241" y="6184"/>
                <a:pt x="3851" y="8723"/>
                <a:pt x="3851" y="11836"/>
              </a:cubicBezTo>
              <a:cubicBezTo>
                <a:pt x="3851" y="14949"/>
                <a:pt x="6241" y="17487"/>
                <a:pt x="9172" y="17487"/>
              </a:cubicBezTo>
              <a:cubicBezTo>
                <a:pt x="12103" y="17487"/>
                <a:pt x="14493" y="14949"/>
                <a:pt x="14493" y="11836"/>
              </a:cubicBezTo>
              <a:lnTo>
                <a:pt x="14493" y="11836"/>
              </a:lnTo>
              <a:cubicBezTo>
                <a:pt x="14493" y="11117"/>
                <a:pt x="14358" y="10399"/>
                <a:pt x="14110" y="9704"/>
              </a:cubicBezTo>
              <a:lnTo>
                <a:pt x="12847" y="11045"/>
              </a:lnTo>
              <a:cubicBezTo>
                <a:pt x="13253" y="13201"/>
                <a:pt x="11945" y="15284"/>
                <a:pt x="9916" y="15691"/>
              </a:cubicBezTo>
              <a:cubicBezTo>
                <a:pt x="7887" y="16122"/>
                <a:pt x="5925" y="14733"/>
                <a:pt x="5542" y="12578"/>
              </a:cubicBezTo>
              <a:cubicBezTo>
                <a:pt x="5136" y="10447"/>
                <a:pt x="6444" y="8339"/>
                <a:pt x="8473" y="7932"/>
              </a:cubicBez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10</xdr:col>
      <xdr:colOff>384175</xdr:colOff>
      <xdr:row>0</xdr:row>
      <xdr:rowOff>368300</xdr:rowOff>
    </xdr:from>
    <xdr:to>
      <xdr:col>14</xdr:col>
      <xdr:colOff>40942</xdr:colOff>
      <xdr:row>0</xdr:row>
      <xdr:rowOff>930275</xdr:rowOff>
    </xdr:to>
    <xdr:pic>
      <xdr:nvPicPr>
        <xdr:cNvPr id="4" name="Imagen 3" descr="marcador de posición de logotipo">
          <a:extLst>
            <a:ext uri="{FF2B5EF4-FFF2-40B4-BE49-F238E27FC236}">
              <a16:creationId xmlns:a16="http://schemas.microsoft.com/office/drawing/2014/main" id="{E0DAFA6C-16F3-40F1-9C1A-86942F6EE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5825" y="368300"/>
          <a:ext cx="2666667" cy="561975"/>
        </a:xfrm>
        <a:prstGeom prst="rect">
          <a:avLst/>
        </a:prstGeom>
      </xdr:spPr>
    </xdr:pic>
    <xdr:clientData/>
  </xdr:twoCellAnchor>
</xdr:wsDr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osClientesPotenciales" displayName="DatosClientesPotenciales" ref="B6:J10" totalsRowCount="1" headerRowDxfId="49" dataDxfId="48" totalsRowDxfId="47">
  <autoFilter ref="B6:J9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00000000-0010-0000-0000-000001000000}" name="Nombre del cliente potencial" totalsRowLabel="Total" dataDxfId="46" totalsRowDxfId="45"/>
    <tableColumn id="2" xr3:uid="{00000000-0010-0000-0000-000002000000}" name="Contacto del cliente potencial" dataDxfId="44" totalsRowDxfId="43"/>
    <tableColumn id="3" xr3:uid="{00000000-0010-0000-0000-000003000000}" name="Origen del _x000a_Origen" dataDxfId="42" totalsRowDxfId="41"/>
    <tableColumn id="4" xr3:uid="{00000000-0010-0000-0000-000004000000}" name="Origen del _x000a_Región" dataDxfId="40" totalsRowDxfId="39"/>
    <tableColumn id="5" xr3:uid="{00000000-0010-0000-0000-000005000000}" name="Origen del _x000a_cliente" dataDxfId="38" totalsRowDxfId="37"/>
    <tableColumn id="6" xr3:uid="{00000000-0010-0000-0000-000006000000}" name="Oportunidad potencial" totalsRowFunction="sum" dataDxfId="36" totalsRowDxfId="35"/>
    <tableColumn id="7" xr3:uid="{00000000-0010-0000-0000-000007000000}" name="Oportunidad _x000a_de venta" dataDxfId="34" totalsRowDxfId="33"/>
    <tableColumn id="8" xr3:uid="{00000000-0010-0000-0000-000008000000}" name="Cierre de _x000a_la previsión" dataDxfId="32" totalsRowDxfId="31" dataCellStyle="Cierre de la previsión"/>
    <tableColumn id="9" xr3:uid="{00000000-0010-0000-0000-000009000000}" name="Previsión _x000a_ponderada" totalsRowFunction="sum" dataDxfId="30" totalsRowDxfId="29">
      <calculatedColumnFormula>IFERROR(IF(DatosClientesPotenciales[[#This Row],[Oportunidad 
de venta]]&lt;&gt;"",DatosClientesPotenciales[[#This Row],[Oportunidad 
de venta]]*DatosClientesPotenciales[[#This Row],[Oportunidad potencial]],""),"")</calculatedColumnFormula>
    </tableColumn>
  </tableColumns>
  <tableStyleInfo name="TableStyleLight4" showFirstColumn="0" showLastColumn="0" showRowStripes="1" showColumnStripes="0"/>
  <extLst>
    <ext xmlns:x14="http://schemas.microsoft.com/office/spreadsheetml/2009/9/main" uri="{504A1905-F514-4f6f-8877-14C23A59335A}">
      <x14:table altTextSummary="Escriba el nombre de cliente potencial, el contacto, el origen, el tipo, la oportunidad potencial, la oportunidad de venta, la previsión de cierre mensual y la previsión ponderada. La previsión ponderada se calcula automáticamente."/>
    </ext>
  </extLst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tasPrevistas" displayName="VentasPrevistas" ref="B6:N14" totalsRowCount="1" headerRowDxfId="28" dataDxfId="27" totalsRowDxfId="26">
  <autoFilter ref="B6:N13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00000000-0010-0000-0100-000001000000}" name="Nombre del cliente potencial" totalsRowLabel="Total" dataDxfId="25" totalsRowDxfId="24">
      <calculatedColumnFormula>IFERROR(IF(AND(DatosClientesPotenciales[[#This Row],[Nombre del cliente potencial]] &lt;&gt; "", ROW(VentasPrevistas[Nombre del cliente potencial])&lt;&gt;ÚltimaEntrada),DatosClientesPotenciales[Nombre del cliente potencial], ""),"")</calculatedColumnFormula>
    </tableColumn>
    <tableColumn id="2" xr3:uid="{00000000-0010-0000-0100-000002000000}" name="Enero _x000a_Previsión" totalsRowFunction="sum" dataDxfId="23" totalsRowDxfId="22">
      <calculatedColumnFormula>IFERROR(IF(DatosClientesPotenciales[[#This Row],[Cierre de 
la previsión]] &lt;&gt;"",IF(DatosClientesPotenciales[[#This Row],[Cierre de 
la previsión]]= "Enero",DatosClientesPotenciales[Previsión 
ponderada],0),""),"")</calculatedColumnFormula>
    </tableColumn>
    <tableColumn id="3" xr3:uid="{00000000-0010-0000-0100-000003000000}" name="Febrero _x000a_Previsión" totalsRowFunction="sum" dataDxfId="21" totalsRowDxfId="20">
      <calculatedColumnFormula>IFERROR(IF(DatosClientesPotenciales[[#This Row],[Cierre de 
la previsión]] &lt;&gt;"",IF(DatosClientesPotenciales[[#This Row],[Cierre de 
la previsión]] = "Febrero",DatosClientesPotenciales[Previsión 
ponderada],0),""),"")</calculatedColumnFormula>
    </tableColumn>
    <tableColumn id="4" xr3:uid="{00000000-0010-0000-0100-000004000000}" name="Marzo _x000a_Previsión" totalsRowFunction="sum" dataDxfId="19" totalsRowDxfId="18">
      <calculatedColumnFormula>IFERROR(IF(DatosClientesPotenciales[[#This Row],[Cierre de 
la previsión]] &lt;&gt;"",IF(DatosClientesPotenciales[[#This Row],[Cierre de 
la previsión]] = "Marzo",DatosClientesPotenciales[Previsión 
ponderada],0),""),"")</calculatedColumnFormula>
    </tableColumn>
    <tableColumn id="5" xr3:uid="{00000000-0010-0000-0100-000005000000}" name="Abril _x000a_Previsión" totalsRowFunction="sum" dataDxfId="17" totalsRowDxfId="16" dataCellStyle="Borde derecho">
      <calculatedColumnFormula>IFERROR(IF(DatosClientesPotenciales[[#This Row],[Cierre de 
la previsión]] &lt;&gt;"",IF(DatosClientesPotenciales[[#This Row],[Cierre de 
la previsión]] = "Abril",DatosClientesPotenciales[Previsión 
ponderada],0),""),"")</calculatedColumnFormula>
    </tableColumn>
    <tableColumn id="6" xr3:uid="{00000000-0010-0000-0100-000006000000}" name="Mayo _x000a_Previsión" totalsRowFunction="sum" dataDxfId="15" totalsRowDxfId="14">
      <calculatedColumnFormula>IFERROR(IF(DatosClientesPotenciales[[#This Row],[Cierre de 
la previsión]] &lt;&gt;"",IF(DatosClientesPotenciales[[#This Row],[Cierre de 
la previsión]] = "Mayo",DatosClientesPotenciales[Previsión 
ponderada],0),""),"")</calculatedColumnFormula>
    </tableColumn>
    <tableColumn id="7" xr3:uid="{00000000-0010-0000-0100-000007000000}" name="Junio _x000a_Previsión" totalsRowFunction="sum" dataDxfId="13" totalsRowDxfId="12">
      <calculatedColumnFormula>IFERROR(IF(DatosClientesPotenciales[[#This Row],[Cierre de 
la previsión]] &lt;&gt;"",IF(DatosClientesPotenciales[[#This Row],[Cierre de 
la previsión]] = "Junio",DatosClientesPotenciales[Previsión 
ponderada],0),""),"")</calculatedColumnFormula>
    </tableColumn>
    <tableColumn id="8" xr3:uid="{00000000-0010-0000-0100-000008000000}" name="Julio Previsión" totalsRowFunction="sum" dataDxfId="11" totalsRowDxfId="10">
      <calculatedColumnFormula>IFERROR(IF(DatosClientesPotenciales[[#This Row],[Cierre de 
la previsión]] &lt;&gt;"",IF(DatosClientesPotenciales[[#This Row],[Cierre de 
la previsión]] = "julio",DatosClientesPotenciales[Previsión 
ponderada],0),""),"")</calculatedColumnFormula>
    </tableColumn>
    <tableColumn id="9" xr3:uid="{00000000-0010-0000-0100-000009000000}" name="Agosto _x000a_Previsión" totalsRowFunction="sum" dataDxfId="9" totalsRowDxfId="8" dataCellStyle="Borde derecho">
      <calculatedColumnFormula>IFERROR(IF(DatosClientesPotenciales[[#This Row],[Cierre de 
la previsión]] &lt;&gt;"",IF(DatosClientesPotenciales[[#This Row],[Cierre de 
la previsión]] = "Agosto",DatosClientesPotenciales[Previsión 
ponderada],0),""),"")</calculatedColumnFormula>
    </tableColumn>
    <tableColumn id="10" xr3:uid="{00000000-0010-0000-0100-00000A000000}" name="Septiembre _x000a_Previsión" totalsRowFunction="sum" dataDxfId="7" totalsRowDxfId="6">
      <calculatedColumnFormula>IFERROR(IF(DatosClientesPotenciales[[#This Row],[Cierre de 
la previsión]] &lt;&gt;"",IF(DatosClientesPotenciales[[#This Row],[Cierre de 
la previsión]] = "Septiembre",DatosClientesPotenciales[Previsión 
ponderada],0),""),"")</calculatedColumnFormula>
    </tableColumn>
    <tableColumn id="11" xr3:uid="{00000000-0010-0000-0100-00000B000000}" name="Octubre _x000a_Previsión" totalsRowFunction="sum" dataDxfId="5" totalsRowDxfId="4">
      <calculatedColumnFormula>IFERROR(IF(DatosClientesPotenciales[[#This Row],[Cierre de 
la previsión]] &lt;&gt;"",IF(DatosClientesPotenciales[[#This Row],[Cierre de 
la previsión]] = "Octubre",DatosClientesPotenciales[Previsión 
ponderada],0),""),"")</calculatedColumnFormula>
    </tableColumn>
    <tableColumn id="12" xr3:uid="{00000000-0010-0000-0100-00000C000000}" name="Noviembre _x000a_Previsión" totalsRowFunction="sum" dataDxfId="3" totalsRowDxfId="2">
      <calculatedColumnFormula>IFERROR(IF(DatosClientesPotenciales[[#This Row],[Cierre de 
la previsión]] &lt;&gt;"",IF(DatosClientesPotenciales[[#This Row],[Cierre de 
la previsión]] = "Noviembre",DatosClientesPotenciales[Previsión 
ponderada],0),""),"")</calculatedColumnFormula>
    </tableColumn>
    <tableColumn id="13" xr3:uid="{00000000-0010-0000-0100-00000D000000}" name="Diciembre _x000a_Previsión" totalsRowFunction="sum" dataDxfId="1" totalsRowDxfId="0">
      <calculatedColumnFormula>IFERROR(IF(DatosClientesPotenciales[[#This Row],[Cierre de 
la previsión]] &lt;&gt;"",IF(DatosClientesPotenciales[[#This Row],[Cierre de 
la previsión]] = "Diciembre",DatosClientesPotenciales[Previsión 
ponderada],0),""),"")</calculatedColumnFormula>
    </tableColumn>
  </tableColumns>
  <tableStyleInfo name="TableStyleLight4" showFirstColumn="1" showLastColumn="0" showRowStripes="1" showColumnStripes="0"/>
  <extLst>
    <ext xmlns:x14="http://schemas.microsoft.com/office/spreadsheetml/2009/9/main" uri="{504A1905-F514-4f6f-8877-14C23A59335A}">
      <x14:table altTextSummary="Las columnas Nombre del cliente potencial y Previsión de cada mes (por ejemplo, enero, febrero, etc.) se actualizan automáticamente en la tabla Ventas previstas a partir de los datos de la hoja de cálculo Ventas previstas."/>
    </ext>
  </extLst>
</table>
</file>

<file path=xl/theme/theme1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table" Target="/xl/tables/table12.xml" Id="rId3" /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table" Target="/xl/tables/table21.xml" Id="rId3" /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/>
    <pageSetUpPr autoPageBreaks="0" fitToPage="1"/>
  </sheetPr>
  <dimension ref="B1:J11"/>
  <sheetViews>
    <sheetView showGridLines="0" tabSelected="1" zoomScaleNormal="100" workbookViewId="0"/>
  </sheetViews>
  <sheetFormatPr defaultColWidth="8.77734375" defaultRowHeight="30" customHeight="1" x14ac:dyDescent="0.3"/>
  <cols>
    <col min="1" max="1" width="5" customWidth="1"/>
    <col min="2" max="2" width="29.77734375" customWidth="1"/>
    <col min="3" max="3" width="28.88671875" customWidth="1"/>
    <col min="4" max="5" width="17.44140625" customWidth="1"/>
    <col min="6" max="6" width="16.5546875" customWidth="1"/>
    <col min="7" max="7" width="24" customWidth="1"/>
    <col min="8" max="8" width="24.5546875" customWidth="1"/>
    <col min="9" max="9" width="21.33203125" customWidth="1"/>
    <col min="10" max="10" width="21.21875" customWidth="1"/>
    <col min="11" max="11" width="2.6640625" customWidth="1"/>
  </cols>
  <sheetData>
    <row r="1" spans="2:10" ht="100.15" customHeight="1" x14ac:dyDescent="0.3">
      <c r="B1" s="2"/>
      <c r="C1" s="2"/>
      <c r="D1" s="2"/>
      <c r="E1" s="2"/>
      <c r="F1" s="2"/>
      <c r="G1" s="2"/>
    </row>
    <row r="2" spans="2:10" ht="15" customHeight="1" x14ac:dyDescent="0.3"/>
    <row r="3" spans="2:10" ht="40.15" customHeight="1" thickBot="1" x14ac:dyDescent="0.35">
      <c r="B3" s="32" t="s">
        <v>0</v>
      </c>
      <c r="C3" s="32"/>
      <c r="D3" s="1"/>
      <c r="E3" s="1"/>
      <c r="F3" s="1"/>
      <c r="G3" s="1"/>
      <c r="H3" s="1"/>
      <c r="I3" s="1"/>
      <c r="J3" s="1"/>
    </row>
    <row r="4" spans="2:10" ht="30" customHeight="1" thickTop="1" x14ac:dyDescent="0.3">
      <c r="B4" s="3">
        <f ca="1">TODAY()</f>
        <v>44733</v>
      </c>
      <c r="E4" s="33"/>
      <c r="F4" s="33"/>
      <c r="G4" s="33"/>
      <c r="H4" s="33"/>
      <c r="I4" s="33"/>
      <c r="J4" s="13"/>
    </row>
    <row r="5" spans="2:10" ht="30" customHeight="1" x14ac:dyDescent="0.3">
      <c r="B5" s="22" t="s">
        <v>1</v>
      </c>
      <c r="C5" s="22"/>
      <c r="D5" s="22"/>
      <c r="E5" s="22"/>
      <c r="F5" s="22"/>
      <c r="G5" s="22"/>
      <c r="H5" s="22"/>
      <c r="I5" s="22"/>
      <c r="J5" s="4" t="s">
        <v>23</v>
      </c>
    </row>
    <row r="6" spans="2:10" s="6" customFormat="1" ht="30" customHeight="1" x14ac:dyDescent="0.3">
      <c r="B6" s="17" t="s">
        <v>2</v>
      </c>
      <c r="C6" s="17" t="s">
        <v>7</v>
      </c>
      <c r="D6" s="20" t="s">
        <v>8</v>
      </c>
      <c r="E6" s="20" t="s">
        <v>11</v>
      </c>
      <c r="F6" s="20" t="s">
        <v>14</v>
      </c>
      <c r="G6" s="18" t="s">
        <v>17</v>
      </c>
      <c r="H6" s="21" t="s">
        <v>18</v>
      </c>
      <c r="I6" s="21" t="s">
        <v>19</v>
      </c>
      <c r="J6" s="21" t="s">
        <v>24</v>
      </c>
    </row>
    <row r="7" spans="2:10" s="5" customFormat="1" ht="25.15" customHeight="1" x14ac:dyDescent="0.3">
      <c r="B7" s="7" t="s">
        <v>3</v>
      </c>
      <c r="C7" s="7"/>
      <c r="D7" s="7" t="s">
        <v>9</v>
      </c>
      <c r="E7" s="7" t="s">
        <v>12</v>
      </c>
      <c r="F7" s="7" t="s">
        <v>15</v>
      </c>
      <c r="G7" s="24">
        <v>300000</v>
      </c>
      <c r="H7" s="8">
        <v>0.9</v>
      </c>
      <c r="I7" s="9" t="s">
        <v>20</v>
      </c>
      <c r="J7" s="24">
        <f>IFERROR(IF(DatosClientesPotenciales[[#This Row],[Oportunidad 
de venta]]&lt;&gt;"",DatosClientesPotenciales[[#This Row],[Oportunidad 
de venta]]*DatosClientesPotenciales[[#This Row],[Oportunidad potencial]],""),"")</f>
        <v>270000</v>
      </c>
    </row>
    <row r="8" spans="2:10" s="5" customFormat="1" ht="25.15" customHeight="1" x14ac:dyDescent="0.3">
      <c r="B8" s="7" t="s">
        <v>4</v>
      </c>
      <c r="C8" s="7"/>
      <c r="D8" s="7" t="s">
        <v>10</v>
      </c>
      <c r="E8" s="7" t="s">
        <v>13</v>
      </c>
      <c r="F8" s="7" t="s">
        <v>15</v>
      </c>
      <c r="G8" s="24">
        <v>200000</v>
      </c>
      <c r="H8" s="8">
        <v>0.1</v>
      </c>
      <c r="I8" s="9" t="s">
        <v>21</v>
      </c>
      <c r="J8" s="24">
        <f>IFERROR(IF(DatosClientesPotenciales[[#This Row],[Oportunidad 
de venta]]&lt;&gt;"",DatosClientesPotenciales[[#This Row],[Oportunidad 
de venta]]*DatosClientesPotenciales[[#This Row],[Oportunidad potencial]],""),"")</f>
        <v>20000</v>
      </c>
    </row>
    <row r="9" spans="2:10" s="5" customFormat="1" ht="25.15" customHeight="1" x14ac:dyDescent="0.3">
      <c r="B9" s="7" t="s">
        <v>5</v>
      </c>
      <c r="C9" s="7"/>
      <c r="D9" s="7" t="s">
        <v>10</v>
      </c>
      <c r="E9" s="7" t="s">
        <v>12</v>
      </c>
      <c r="F9" s="7" t="s">
        <v>16</v>
      </c>
      <c r="G9" s="24">
        <v>100000</v>
      </c>
      <c r="H9" s="8">
        <v>0.2</v>
      </c>
      <c r="I9" s="9" t="s">
        <v>22</v>
      </c>
      <c r="J9" s="24">
        <f>IFERROR(IF(DatosClientesPotenciales[[#This Row],[Oportunidad 
de venta]]&lt;&gt;"",DatosClientesPotenciales[[#This Row],[Oportunidad 
de venta]]*DatosClientesPotenciales[[#This Row],[Oportunidad potencial]],""),"")</f>
        <v>20000</v>
      </c>
    </row>
    <row r="10" spans="2:10" s="6" customFormat="1" ht="30" customHeight="1" thickBot="1" x14ac:dyDescent="0.35">
      <c r="B10" s="12" t="s">
        <v>6</v>
      </c>
      <c r="C10" s="10"/>
      <c r="D10" s="10"/>
      <c r="E10" s="10"/>
      <c r="F10" s="10"/>
      <c r="G10" s="25">
        <f>SUBTOTAL(109,DatosClientesPotenciales[Oportunidad potencial])</f>
        <v>600000</v>
      </c>
      <c r="H10" s="10"/>
      <c r="I10" s="10"/>
      <c r="J10" s="25">
        <f>SUBTOTAL(109,DatosClientesPotenciales[Previsión 
ponderada])</f>
        <v>310000</v>
      </c>
    </row>
    <row r="11" spans="2:10" ht="30" customHeight="1" thickTop="1" x14ac:dyDescent="0.3"/>
  </sheetData>
  <mergeCells count="2">
    <mergeCell ref="B3:C3"/>
    <mergeCell ref="E4:I4"/>
  </mergeCells>
  <dataValidations count="14">
    <dataValidation allowBlank="1" showInputMessage="1" showErrorMessage="1" prompt="Realice un seguimiento de los clientes potenciales en este libro. Escriba los clientes potenciales en esta hoja de cálculo. La previsión ponderada para cada cliente potencial se actualiza automáticamente" sqref="A1" xr:uid="{00000000-0002-0000-0000-000000000000}"/>
    <dataValidation allowBlank="1" showInputMessage="1" showErrorMessage="1" prompt="Escriba la fecha en esta celda." sqref="B4" xr:uid="{00000000-0002-0000-0000-000003000000}"/>
    <dataValidation allowBlank="1" showInputMessage="1" showErrorMessage="1" prompt="Escriba los nombres de los clientes potenciales en esta columna, debajo de este encabezado." sqref="B6" xr:uid="{00000000-0002-0000-0000-000004000000}"/>
    <dataValidation allowBlank="1" showInputMessage="1" showErrorMessage="1" prompt="Escriba el contacto de los clientes potenciales en esta columna, debajo de este encabezado." sqref="C6" xr:uid="{00000000-0002-0000-0000-000005000000}"/>
    <dataValidation allowBlank="1" showInputMessage="1" showErrorMessage="1" prompt="Escriba el origen de los clientes potenciales en esta columna, debajo de este encabezado." sqref="D6" xr:uid="{00000000-0002-0000-0000-000006000000}"/>
    <dataValidation allowBlank="1" showInputMessage="1" showErrorMessage="1" prompt="Escriba la región de los clientes potenciales en esta columna, debajo de este encabezado." sqref="E6" xr:uid="{00000000-0002-0000-0000-000007000000}"/>
    <dataValidation allowBlank="1" showInputMessage="1" showErrorMessage="1" prompt="Escriba el tipo de clientes potenciales en esta columna, debajo de este encabezado." sqref="F6" xr:uid="{00000000-0002-0000-0000-000008000000}"/>
    <dataValidation allowBlank="1" showInputMessage="1" showErrorMessage="1" prompt="Escriba las oportunidades potenciales en esta columna, debajo de este encabezado." sqref="G6" xr:uid="{00000000-0002-0000-0000-000009000000}"/>
    <dataValidation allowBlank="1" showInputMessage="1" showErrorMessage="1" prompt="Escriba el porcentaje de oportunidad de venta en esta columna, debajo de este encabezado." sqref="H6" xr:uid="{00000000-0002-0000-0000-00000A000000}"/>
    <dataValidation allowBlank="1" showInputMessage="1" showErrorMessage="1" prompt="La previsión ponderada se calcula automáticamente en función de la oportunidad potencial y del porcentaje de la oportunidad de venta en esta celda, debajo de este encabezado." sqref="J6" xr:uid="{00000000-0002-0000-0000-00000B000000}"/>
    <dataValidation allowBlank="1" showInputMessage="1" showErrorMessage="1" prompt="Seleccione Mes de cierre de predicción en la columna con de este encabezado. Presione ALT+FLECHA ABAJO para abrir la lista desplegable y, después, ENTRAR para realizar la selección." sqref="I6" xr:uid="{00000000-0002-0000-0000-00000D000000}"/>
    <dataValidation type="list" errorStyle="warning" allowBlank="1" showInputMessage="1" showErrorMessage="1" error="Seleccione un mes de la lista. Seleccione CANCELAR, después presione ALT+FLECHA ABAJO para abrir la lista desplegable y presione ENTRAR para realizar la selección." sqref="I7" xr:uid="{00000000-0002-0000-0000-00000E000000}">
      <formula1>"Enero, Febrero, Marzo, Abril, Mayo, Junio,  julio, Agosto, Septiembre, Octubre, Noviembre, Diciembre"</formula1>
    </dataValidation>
    <dataValidation type="list" errorStyle="warning" allowBlank="1" showInputMessage="1" showErrorMessage="1" error="Seleccione un mes de la lista. Seleccione CANCELAR, después presione ALT+FLECHA ABAJO para abrir la lista desplegable y presione ENTRAR para realizar la selección." sqref="I9" xr:uid="{D6AC9F96-0CB3-4511-95FB-A81175A2922C}">
      <formula1>"Enero, Febrero, Marzo, Abril, Mayo, Junio, julio, Agosto, Septiembre, Octubre, Noviembre, Diciembre"</formula1>
    </dataValidation>
    <dataValidation type="list" errorStyle="warning" allowBlank="1" showInputMessage="1" showErrorMessage="1" error="Seleccione un mes de la lista. Seleccione CANCELAR, después presione ALT+FLECHA ABAJO para abrir la lista desplegable y presione ENTRAR para realizar la selección." sqref="I8" xr:uid="{E30E1F73-A196-4C2C-95EF-CE4087A41A04}">
      <formula1>"Enero, Febrero, Marzo, Abril, Mayo, Junio,  julio, Agosto, Septiembre, Octubre, Noviembre, Diciembre"</formula1>
    </dataValidation>
  </dataValidations>
  <printOptions horizontalCentered="1"/>
  <pageMargins left="0.4" right="0.4" top="0.4" bottom="0.4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5"/>
    <pageSetUpPr autoPageBreaks="0" fitToPage="1"/>
  </sheetPr>
  <dimension ref="B1:N16"/>
  <sheetViews>
    <sheetView showGridLines="0" zoomScaleNormal="100" workbookViewId="0"/>
  </sheetViews>
  <sheetFormatPr defaultColWidth="8.77734375" defaultRowHeight="30" customHeight="1" x14ac:dyDescent="0.3"/>
  <cols>
    <col min="1" max="1" width="5" customWidth="1"/>
    <col min="2" max="2" width="27" customWidth="1"/>
    <col min="3" max="8" width="11.6640625" customWidth="1"/>
    <col min="9" max="9" width="11" customWidth="1"/>
    <col min="10" max="10" width="10.44140625" customWidth="1"/>
    <col min="11" max="14" width="11.6640625" customWidth="1"/>
    <col min="15" max="15" width="2.6640625" customWidth="1"/>
  </cols>
  <sheetData>
    <row r="1" spans="2:14" ht="100.15" customHeight="1" x14ac:dyDescent="0.3">
      <c r="B1" s="2"/>
      <c r="C1" s="2"/>
      <c r="D1" s="2"/>
      <c r="E1" s="2"/>
      <c r="F1" s="35"/>
      <c r="G1" s="35"/>
      <c r="H1" s="35"/>
      <c r="I1" s="35"/>
      <c r="J1" s="35"/>
    </row>
    <row r="2" spans="2:14" ht="15" customHeight="1" x14ac:dyDescent="0.3"/>
    <row r="3" spans="2:14" ht="40.15" customHeight="1" thickBot="1" x14ac:dyDescent="0.35">
      <c r="B3" s="32" t="s">
        <v>25</v>
      </c>
      <c r="C3" s="32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2:14" ht="30" customHeight="1" thickTop="1" x14ac:dyDescent="0.3">
      <c r="B4" s="3">
        <f ca="1">FechaSeguimiento</f>
        <v>44733</v>
      </c>
    </row>
    <row r="5" spans="2:14" ht="30" customHeight="1" x14ac:dyDescent="0.3">
      <c r="B5" s="23" t="str">
        <f>'Datos de clientes potenciales'!B5:I5</f>
        <v xml:space="preserve">Nombre de la compañía										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34" t="s">
        <v>23</v>
      </c>
      <c r="N5" s="34"/>
    </row>
    <row r="6" spans="2:14" ht="34.9" customHeight="1" x14ac:dyDescent="0.3">
      <c r="B6" s="17" t="s">
        <v>2</v>
      </c>
      <c r="C6" s="17" t="s">
        <v>27</v>
      </c>
      <c r="D6" s="17" t="s">
        <v>28</v>
      </c>
      <c r="E6" s="17" t="s">
        <v>29</v>
      </c>
      <c r="F6" s="19" t="s">
        <v>30</v>
      </c>
      <c r="G6" s="17" t="s">
        <v>31</v>
      </c>
      <c r="H6" s="17" t="s">
        <v>32</v>
      </c>
      <c r="I6" s="17" t="s">
        <v>33</v>
      </c>
      <c r="J6" s="19" t="s">
        <v>34</v>
      </c>
      <c r="K6" s="17" t="s">
        <v>35</v>
      </c>
      <c r="L6" s="17" t="s">
        <v>36</v>
      </c>
      <c r="M6" s="17" t="s">
        <v>37</v>
      </c>
      <c r="N6" s="17" t="s">
        <v>38</v>
      </c>
    </row>
    <row r="7" spans="2:14" ht="25.15" customHeight="1" x14ac:dyDescent="0.3">
      <c r="B7" s="7" t="str">
        <f>IFERROR(IF(AND(DatosClientesPotenciales[[#This Row],[Nombre del cliente potencial]] &lt;&gt; "", ROW(VentasPrevistas[Nombre del cliente potencial])&lt;&gt;ÚltimaEntrada),DatosClientesPotenciales[Nombre del cliente potencial], ""),"")</f>
        <v>Adatum Corporation</v>
      </c>
      <c r="C7" s="26">
        <f>IFERROR(IF(DatosClientesPotenciales[[#This Row],[Cierre de 
la previsión]] &lt;&gt;"",IF(DatosClientesPotenciales[[#This Row],[Cierre de 
la previsión]]= "Enero",DatosClientesPotenciales[Previsión 
ponderada],0),""),"")</f>
        <v>270000</v>
      </c>
      <c r="D7" s="26">
        <f>IFERROR(IF(DatosClientesPotenciales[[#This Row],[Cierre de 
la previsión]] &lt;&gt;"",IF(DatosClientesPotenciales[[#This Row],[Cierre de 
la previsión]] = "Febrero",DatosClientesPotenciales[Previsión 
ponderada],0),""),"")</f>
        <v>0</v>
      </c>
      <c r="E7" s="26">
        <f>IFERROR(IF(DatosClientesPotenciales[[#This Row],[Cierre de 
la previsión]] &lt;&gt;"",IF(DatosClientesPotenciales[[#This Row],[Cierre de 
la previsión]] = "Marzo",DatosClientesPotenciales[Previsión 
ponderada],0),""),"")</f>
        <v>0</v>
      </c>
      <c r="F7" s="27">
        <f>IFERROR(IF(DatosClientesPotenciales[[#This Row],[Cierre de 
la previsión]] &lt;&gt;"",IF(DatosClientesPotenciales[[#This Row],[Cierre de 
la previsión]] = "Abril",DatosClientesPotenciales[Previsión 
ponderada],0),""),"")</f>
        <v>0</v>
      </c>
      <c r="G7" s="26">
        <f>IFERROR(IF(DatosClientesPotenciales[[#This Row],[Cierre de 
la previsión]] &lt;&gt;"",IF(DatosClientesPotenciales[[#This Row],[Cierre de 
la previsión]] = "Mayo",DatosClientesPotenciales[Previsión 
ponderada],0),""),"")</f>
        <v>0</v>
      </c>
      <c r="H7" s="26">
        <f>IFERROR(IF(DatosClientesPotenciales[[#This Row],[Cierre de 
la previsión]] &lt;&gt;"",IF(DatosClientesPotenciales[[#This Row],[Cierre de 
la previsión]] = "Junio",DatosClientesPotenciales[Previsión 
ponderada],0),""),"")</f>
        <v>0</v>
      </c>
      <c r="I7" s="26">
        <f>IFERROR(IF(DatosClientesPotenciales[[#This Row],[Cierre de 
la previsión]] &lt;&gt;"",IF(DatosClientesPotenciales[[#This Row],[Cierre de 
la previsión]] = "julio",DatosClientesPotenciales[Previsión 
ponderada],0),""),"")</f>
        <v>0</v>
      </c>
      <c r="J7" s="27">
        <f>IFERROR(IF(DatosClientesPotenciales[[#This Row],[Cierre de 
la previsión]] &lt;&gt;"",IF(DatosClientesPotenciales[[#This Row],[Cierre de 
la previsión]] = "Agosto",DatosClientesPotenciales[Previsión 
ponderada],0),""),"")</f>
        <v>0</v>
      </c>
      <c r="K7" s="26">
        <f>IFERROR(IF(DatosClientesPotenciales[[#This Row],[Cierre de 
la previsión]] &lt;&gt;"",IF(DatosClientesPotenciales[[#This Row],[Cierre de 
la previsión]] = "Septiembre",DatosClientesPotenciales[Previsión 
ponderada],0),""),"")</f>
        <v>0</v>
      </c>
      <c r="L7" s="26">
        <f>IFERROR(IF(DatosClientesPotenciales[[#This Row],[Cierre de 
la previsión]] &lt;&gt;"",IF(DatosClientesPotenciales[[#This Row],[Cierre de 
la previsión]] = "Octubre",DatosClientesPotenciales[Previsión 
ponderada],0),""),"")</f>
        <v>0</v>
      </c>
      <c r="M7" s="26">
        <f>IFERROR(IF(DatosClientesPotenciales[[#This Row],[Cierre de 
la previsión]] &lt;&gt;"",IF(DatosClientesPotenciales[[#This Row],[Cierre de 
la previsión]] = "Noviembre",DatosClientesPotenciales[Previsión 
ponderada],0),""),"")</f>
        <v>0</v>
      </c>
      <c r="N7" s="26">
        <f>IFERROR(IF(DatosClientesPotenciales[[#This Row],[Cierre de 
la previsión]] &lt;&gt;"",IF(DatosClientesPotenciales[[#This Row],[Cierre de 
la previsión]] = "Diciembre",DatosClientesPotenciales[Previsión 
ponderada],0),""),"")</f>
        <v>0</v>
      </c>
    </row>
    <row r="8" spans="2:14" ht="25.15" customHeight="1" x14ac:dyDescent="0.3">
      <c r="B8" s="7" t="str">
        <f>IFERROR(IF(AND(DatosClientesPotenciales[[#This Row],[Nombre del cliente potencial]] &lt;&gt; "", ROW(VentasPrevistas[Nombre del cliente potencial])&lt;&gt;ÚltimaEntrada),DatosClientesPotenciales[Nombre del cliente potencial], ""),"")</f>
        <v>Adventure Works</v>
      </c>
      <c r="C8" s="26">
        <f>IFERROR(IF(DatosClientesPotenciales[[#This Row],[Cierre de 
la previsión]] &lt;&gt;"",IF(DatosClientesPotenciales[[#This Row],[Cierre de 
la previsión]]= "Enero",DatosClientesPotenciales[Previsión 
ponderada],0),""),"")</f>
        <v>0</v>
      </c>
      <c r="D8" s="26">
        <f>IFERROR(IF(DatosClientesPotenciales[[#This Row],[Cierre de 
la previsión]] &lt;&gt;"",IF(DatosClientesPotenciales[[#This Row],[Cierre de 
la previsión]] = "Febrero",DatosClientesPotenciales[Previsión 
ponderada],0),""),"")</f>
        <v>20000</v>
      </c>
      <c r="E8" s="26">
        <f>IFERROR(IF(DatosClientesPotenciales[[#This Row],[Cierre de 
la previsión]] &lt;&gt;"",IF(DatosClientesPotenciales[[#This Row],[Cierre de 
la previsión]] = "Marzo",DatosClientesPotenciales[Previsión 
ponderada],0),""),"")</f>
        <v>0</v>
      </c>
      <c r="F8" s="27">
        <f>IFERROR(IF(DatosClientesPotenciales[[#This Row],[Cierre de 
la previsión]] &lt;&gt;"",IF(DatosClientesPotenciales[[#This Row],[Cierre de 
la previsión]] = "Abril",DatosClientesPotenciales[Previsión 
ponderada],0),""),"")</f>
        <v>0</v>
      </c>
      <c r="G8" s="26">
        <f>IFERROR(IF(DatosClientesPotenciales[[#This Row],[Cierre de 
la previsión]] &lt;&gt;"",IF(DatosClientesPotenciales[[#This Row],[Cierre de 
la previsión]] = "Mayo",DatosClientesPotenciales[Previsión 
ponderada],0),""),"")</f>
        <v>0</v>
      </c>
      <c r="H8" s="26">
        <f>IFERROR(IF(DatosClientesPotenciales[[#This Row],[Cierre de 
la previsión]] &lt;&gt;"",IF(DatosClientesPotenciales[[#This Row],[Cierre de 
la previsión]] = "Junio",DatosClientesPotenciales[Previsión 
ponderada],0),""),"")</f>
        <v>0</v>
      </c>
      <c r="I8" s="26">
        <f>IFERROR(IF(DatosClientesPotenciales[[#This Row],[Cierre de 
la previsión]] &lt;&gt;"",IF(DatosClientesPotenciales[[#This Row],[Cierre de 
la previsión]] = "julio",DatosClientesPotenciales[Previsión 
ponderada],0),""),"")</f>
        <v>0</v>
      </c>
      <c r="J8" s="27">
        <f>IFERROR(IF(DatosClientesPotenciales[[#This Row],[Cierre de 
la previsión]] &lt;&gt;"",IF(DatosClientesPotenciales[[#This Row],[Cierre de 
la previsión]] = "Agosto",DatosClientesPotenciales[Previsión 
ponderada],0),""),"")</f>
        <v>0</v>
      </c>
      <c r="K8" s="26">
        <f>IFERROR(IF(DatosClientesPotenciales[[#This Row],[Cierre de 
la previsión]] &lt;&gt;"",IF(DatosClientesPotenciales[[#This Row],[Cierre de 
la previsión]] = "Septiembre",DatosClientesPotenciales[Previsión 
ponderada],0),""),"")</f>
        <v>0</v>
      </c>
      <c r="L8" s="26">
        <f>IFERROR(IF(DatosClientesPotenciales[[#This Row],[Cierre de 
la previsión]] &lt;&gt;"",IF(DatosClientesPotenciales[[#This Row],[Cierre de 
la previsión]] = "Octubre",DatosClientesPotenciales[Previsión 
ponderada],0),""),"")</f>
        <v>0</v>
      </c>
      <c r="M8" s="26">
        <f>IFERROR(IF(DatosClientesPotenciales[[#This Row],[Cierre de 
la previsión]] &lt;&gt;"",IF(DatosClientesPotenciales[[#This Row],[Cierre de 
la previsión]] = "Noviembre",DatosClientesPotenciales[Previsión 
ponderada],0),""),"")</f>
        <v>0</v>
      </c>
      <c r="N8" s="26">
        <f>IFERROR(IF(DatosClientesPotenciales[[#This Row],[Cierre de 
la previsión]] &lt;&gt;"",IF(DatosClientesPotenciales[[#This Row],[Cierre de 
la previsión]] = "Diciembre",DatosClientesPotenciales[Previsión 
ponderada],0),""),"")</f>
        <v>0</v>
      </c>
    </row>
    <row r="9" spans="2:14" ht="25.15" customHeight="1" x14ac:dyDescent="0.3">
      <c r="B9" s="7" t="str">
        <f>IFERROR(IF(AND(DatosClientesPotenciales[[#This Row],[Nombre del cliente potencial]] &lt;&gt; "", ROW(VentasPrevistas[Nombre del cliente potencial])&lt;&gt;ÚltimaEntrada),DatosClientesPotenciales[Nombre del cliente potencial], ""),"")</f>
        <v>Alpine Ski House</v>
      </c>
      <c r="C9" s="26">
        <f>IFERROR(IF(DatosClientesPotenciales[[#This Row],[Cierre de 
la previsión]] &lt;&gt;"",IF(DatosClientesPotenciales[[#This Row],[Cierre de 
la previsión]]= "Enero",DatosClientesPotenciales[Previsión 
ponderada],0),""),"")</f>
        <v>0</v>
      </c>
      <c r="D9" s="26">
        <f>IFERROR(IF(DatosClientesPotenciales[[#This Row],[Cierre de 
la previsión]] &lt;&gt;"",IF(DatosClientesPotenciales[[#This Row],[Cierre de 
la previsión]] = "Febrero",DatosClientesPotenciales[Previsión 
ponderada],0),""),"")</f>
        <v>0</v>
      </c>
      <c r="E9" s="26">
        <f>IFERROR(IF(DatosClientesPotenciales[[#This Row],[Cierre de 
la previsión]] &lt;&gt;"",IF(DatosClientesPotenciales[[#This Row],[Cierre de 
la previsión]] = "Marzo",DatosClientesPotenciales[Previsión 
ponderada],0),""),"")</f>
        <v>20000</v>
      </c>
      <c r="F9" s="27">
        <f>IFERROR(IF(DatosClientesPotenciales[[#This Row],[Cierre de 
la previsión]] &lt;&gt;"",IF(DatosClientesPotenciales[[#This Row],[Cierre de 
la previsión]] = "Abril",DatosClientesPotenciales[Previsión 
ponderada],0),""),"")</f>
        <v>0</v>
      </c>
      <c r="G9" s="26">
        <f>IFERROR(IF(DatosClientesPotenciales[[#This Row],[Cierre de 
la previsión]] &lt;&gt;"",IF(DatosClientesPotenciales[[#This Row],[Cierre de 
la previsión]] = "Mayo",DatosClientesPotenciales[Previsión 
ponderada],0),""),"")</f>
        <v>0</v>
      </c>
      <c r="H9" s="26">
        <f>IFERROR(IF(DatosClientesPotenciales[[#This Row],[Cierre de 
la previsión]] &lt;&gt;"",IF(DatosClientesPotenciales[[#This Row],[Cierre de 
la previsión]] = "Junio",DatosClientesPotenciales[Previsión 
ponderada],0),""),"")</f>
        <v>0</v>
      </c>
      <c r="I9" s="26">
        <f>IFERROR(IF(DatosClientesPotenciales[[#This Row],[Cierre de 
la previsión]] &lt;&gt;"",IF(DatosClientesPotenciales[[#This Row],[Cierre de 
la previsión]] = "julio",DatosClientesPotenciales[Previsión 
ponderada],0),""),"")</f>
        <v>0</v>
      </c>
      <c r="J9" s="27">
        <f>IFERROR(IF(DatosClientesPotenciales[[#This Row],[Cierre de 
la previsión]] &lt;&gt;"",IF(DatosClientesPotenciales[[#This Row],[Cierre de 
la previsión]] = "Agosto",DatosClientesPotenciales[Previsión 
ponderada],0),""),"")</f>
        <v>0</v>
      </c>
      <c r="K9" s="26">
        <f>IFERROR(IF(DatosClientesPotenciales[[#This Row],[Cierre de 
la previsión]] &lt;&gt;"",IF(DatosClientesPotenciales[[#This Row],[Cierre de 
la previsión]] = "Septiembre",DatosClientesPotenciales[Previsión 
ponderada],0),""),"")</f>
        <v>0</v>
      </c>
      <c r="L9" s="26">
        <f>IFERROR(IF(DatosClientesPotenciales[[#This Row],[Cierre de 
la previsión]] &lt;&gt;"",IF(DatosClientesPotenciales[[#This Row],[Cierre de 
la previsión]] = "Octubre",DatosClientesPotenciales[Previsión 
ponderada],0),""),"")</f>
        <v>0</v>
      </c>
      <c r="M9" s="26">
        <f>IFERROR(IF(DatosClientesPotenciales[[#This Row],[Cierre de 
la previsión]] &lt;&gt;"",IF(DatosClientesPotenciales[[#This Row],[Cierre de 
la previsión]] = "Noviembre",DatosClientesPotenciales[Previsión 
ponderada],0),""),"")</f>
        <v>0</v>
      </c>
      <c r="N9" s="26">
        <f>IFERROR(IF(DatosClientesPotenciales[[#This Row],[Cierre de 
la previsión]] &lt;&gt;"",IF(DatosClientesPotenciales[[#This Row],[Cierre de 
la previsión]] = "Diciembre",DatosClientesPotenciales[Previsión 
ponderada],0),""),"")</f>
        <v>0</v>
      </c>
    </row>
    <row r="10" spans="2:14" ht="25.15" customHeight="1" x14ac:dyDescent="0.3">
      <c r="B10" s="7" t="str">
        <f>IFERROR(IF(AND(DatosClientesPotenciales[[#This Row],[Nombre del cliente potencial]] &lt;&gt; "", ROW(VentasPrevistas[Nombre del cliente potencial])&lt;&gt;ÚltimaEntrada),DatosClientesPotenciales[Nombre del cliente potencial], ""),"")</f>
        <v/>
      </c>
      <c r="C10" s="26" t="str">
        <f>IFERROR(IF(DatosClientesPotenciales[[#This Row],[Cierre de 
la previsión]] &lt;&gt;"",IF(DatosClientesPotenciales[[#This Row],[Cierre de 
la previsión]]= "Enero",DatosClientesPotenciales[Previsión 
ponderada],0),""),"")</f>
        <v/>
      </c>
      <c r="D10" s="26" t="str">
        <f>IFERROR(IF(DatosClientesPotenciales[[#This Row],[Cierre de 
la previsión]] &lt;&gt;"",IF(DatosClientesPotenciales[[#This Row],[Cierre de 
la previsión]] = "Febrero",DatosClientesPotenciales[Previsión 
ponderada],0),""),"")</f>
        <v/>
      </c>
      <c r="E10" s="26" t="str">
        <f>IFERROR(IF(DatosClientesPotenciales[[#This Row],[Cierre de 
la previsión]] &lt;&gt;"",IF(DatosClientesPotenciales[[#This Row],[Cierre de 
la previsión]] = "Marzo",DatosClientesPotenciales[Previsión 
ponderada],0),""),"")</f>
        <v/>
      </c>
      <c r="F10" s="27" t="str">
        <f>IFERROR(IF(DatosClientesPotenciales[[#This Row],[Cierre de 
la previsión]] &lt;&gt;"",IF(DatosClientesPotenciales[[#This Row],[Cierre de 
la previsión]] = "Abril",DatosClientesPotenciales[Previsión 
ponderada],0),""),"")</f>
        <v/>
      </c>
      <c r="G10" s="26" t="str">
        <f>IFERROR(IF(DatosClientesPotenciales[[#This Row],[Cierre de 
la previsión]] &lt;&gt;"",IF(DatosClientesPotenciales[[#This Row],[Cierre de 
la previsión]] = "Mayo",DatosClientesPotenciales[Previsión 
ponderada],0),""),"")</f>
        <v/>
      </c>
      <c r="H10" s="26" t="str">
        <f>IFERROR(IF(DatosClientesPotenciales[[#This Row],[Cierre de 
la previsión]] &lt;&gt;"",IF(DatosClientesPotenciales[[#This Row],[Cierre de 
la previsión]] = "Junio",DatosClientesPotenciales[Previsión 
ponderada],0),""),"")</f>
        <v/>
      </c>
      <c r="I10" s="26" t="str">
        <f>IFERROR(IF(DatosClientesPotenciales[[#This Row],[Cierre de 
la previsión]] &lt;&gt;"",IF(DatosClientesPotenciales[[#This Row],[Cierre de 
la previsión]] = "julio",DatosClientesPotenciales[Previsión 
ponderada],0),""),"")</f>
        <v/>
      </c>
      <c r="J10" s="27" t="str">
        <f>IFERROR(IF(DatosClientesPotenciales[[#This Row],[Cierre de 
la previsión]] &lt;&gt;"",IF(DatosClientesPotenciales[[#This Row],[Cierre de 
la previsión]] = "Agosto",DatosClientesPotenciales[Previsión 
ponderada],0),""),"")</f>
        <v/>
      </c>
      <c r="K10" s="26" t="str">
        <f>IFERROR(IF(DatosClientesPotenciales[[#This Row],[Cierre de 
la previsión]] &lt;&gt;"",IF(DatosClientesPotenciales[[#This Row],[Cierre de 
la previsión]] = "Septiembre",DatosClientesPotenciales[Previsión 
ponderada],0),""),"")</f>
        <v/>
      </c>
      <c r="L10" s="26" t="str">
        <f>IFERROR(IF(DatosClientesPotenciales[[#This Row],[Cierre de 
la previsión]] &lt;&gt;"",IF(DatosClientesPotenciales[[#This Row],[Cierre de 
la previsión]] = "Octubre",DatosClientesPotenciales[Previsión 
ponderada],0),""),"")</f>
        <v/>
      </c>
      <c r="M10" s="26" t="str">
        <f>IFERROR(IF(DatosClientesPotenciales[[#This Row],[Cierre de 
la previsión]] &lt;&gt;"",IF(DatosClientesPotenciales[[#This Row],[Cierre de 
la previsión]] = "Noviembre",DatosClientesPotenciales[Previsión 
ponderada],0),""),"")</f>
        <v/>
      </c>
      <c r="N10" s="26" t="str">
        <f>IFERROR(IF(DatosClientesPotenciales[[#This Row],[Cierre de 
la previsión]] &lt;&gt;"",IF(DatosClientesPotenciales[[#This Row],[Cierre de 
la previsión]] = "Diciembre",DatosClientesPotenciales[Previsión 
ponderada],0),""),"")</f>
        <v/>
      </c>
    </row>
    <row r="11" spans="2:14" ht="25.15" customHeight="1" x14ac:dyDescent="0.3">
      <c r="B11" s="7" t="str">
        <f>IFERROR(IF(AND(DatosClientesPotenciales[[#This Row],[Nombre del cliente potencial]] &lt;&gt; "", ROW(VentasPrevistas[Nombre del cliente potencial])&lt;&gt;ÚltimaEntrada),DatosClientesPotenciales[Nombre del cliente potencial], ""),"")</f>
        <v/>
      </c>
      <c r="C11" s="26" t="str">
        <f>IFERROR(IF(DatosClientesPotenciales[[#This Row],[Cierre de 
la previsión]] &lt;&gt;"",IF(DatosClientesPotenciales[[#This Row],[Cierre de 
la previsión]]= "Enero",DatosClientesPotenciales[Previsión 
ponderada],0),""),"")</f>
        <v/>
      </c>
      <c r="D11" s="26" t="str">
        <f>IFERROR(IF(DatosClientesPotenciales[[#This Row],[Cierre de 
la previsión]] &lt;&gt;"",IF(DatosClientesPotenciales[[#This Row],[Cierre de 
la previsión]] = "Febrero",DatosClientesPotenciales[Previsión 
ponderada],0),""),"")</f>
        <v/>
      </c>
      <c r="E11" s="26" t="str">
        <f>IFERROR(IF(DatosClientesPotenciales[[#This Row],[Cierre de 
la previsión]] &lt;&gt;"",IF(DatosClientesPotenciales[[#This Row],[Cierre de 
la previsión]] = "Marzo",DatosClientesPotenciales[Previsión 
ponderada],0),""),"")</f>
        <v/>
      </c>
      <c r="F11" s="27" t="str">
        <f>IFERROR(IF(DatosClientesPotenciales[[#This Row],[Cierre de 
la previsión]] &lt;&gt;"",IF(DatosClientesPotenciales[[#This Row],[Cierre de 
la previsión]] = "Abril",DatosClientesPotenciales[Previsión 
ponderada],0),""),"")</f>
        <v/>
      </c>
      <c r="G11" s="26" t="str">
        <f>IFERROR(IF(DatosClientesPotenciales[[#This Row],[Cierre de 
la previsión]] &lt;&gt;"",IF(DatosClientesPotenciales[[#This Row],[Cierre de 
la previsión]] = "Mayo",DatosClientesPotenciales[Previsión 
ponderada],0),""),"")</f>
        <v/>
      </c>
      <c r="H11" s="26" t="str">
        <f>IFERROR(IF(DatosClientesPotenciales[[#This Row],[Cierre de 
la previsión]] &lt;&gt;"",IF(DatosClientesPotenciales[[#This Row],[Cierre de 
la previsión]] = "Junio",DatosClientesPotenciales[Previsión 
ponderada],0),""),"")</f>
        <v/>
      </c>
      <c r="I11" s="26" t="str">
        <f>IFERROR(IF(DatosClientesPotenciales[[#This Row],[Cierre de 
la previsión]] &lt;&gt;"",IF(DatosClientesPotenciales[[#This Row],[Cierre de 
la previsión]] = "julio",DatosClientesPotenciales[Previsión 
ponderada],0),""),"")</f>
        <v/>
      </c>
      <c r="J11" s="27" t="str">
        <f>IFERROR(IF(DatosClientesPotenciales[[#This Row],[Cierre de 
la previsión]] &lt;&gt;"",IF(DatosClientesPotenciales[[#This Row],[Cierre de 
la previsión]] = "Agosto",DatosClientesPotenciales[Previsión 
ponderada],0),""),"")</f>
        <v/>
      </c>
      <c r="K11" s="26" t="str">
        <f>IFERROR(IF(DatosClientesPotenciales[[#This Row],[Cierre de 
la previsión]] &lt;&gt;"",IF(DatosClientesPotenciales[[#This Row],[Cierre de 
la previsión]] = "Septiembre",DatosClientesPotenciales[Previsión 
ponderada],0),""),"")</f>
        <v/>
      </c>
      <c r="L11" s="26" t="str">
        <f>IFERROR(IF(DatosClientesPotenciales[[#This Row],[Cierre de 
la previsión]] &lt;&gt;"",IF(DatosClientesPotenciales[[#This Row],[Cierre de 
la previsión]] = "Octubre",DatosClientesPotenciales[Previsión 
ponderada],0),""),"")</f>
        <v/>
      </c>
      <c r="M11" s="26" t="str">
        <f>IFERROR(IF(DatosClientesPotenciales[[#This Row],[Cierre de 
la previsión]] &lt;&gt;"",IF(DatosClientesPotenciales[[#This Row],[Cierre de 
la previsión]] = "Noviembre",DatosClientesPotenciales[Previsión 
ponderada],0),""),"")</f>
        <v/>
      </c>
      <c r="N11" s="26" t="str">
        <f>IFERROR(IF(DatosClientesPotenciales[[#This Row],[Cierre de 
la previsión]] &lt;&gt;"",IF(DatosClientesPotenciales[[#This Row],[Cierre de 
la previsión]] = "Diciembre",DatosClientesPotenciales[Previsión 
ponderada],0),""),"")</f>
        <v/>
      </c>
    </row>
    <row r="12" spans="2:14" ht="25.15" customHeight="1" x14ac:dyDescent="0.3">
      <c r="B12" s="7" t="str">
        <f>IFERROR(IF(AND(DatosClientesPotenciales[[#This Row],[Nombre del cliente potencial]] &lt;&gt; "", ROW(VentasPrevistas[Nombre del cliente potencial])&lt;&gt;ÚltimaEntrada),DatosClientesPotenciales[Nombre del cliente potencial], ""),"")</f>
        <v/>
      </c>
      <c r="C12" s="26" t="str">
        <f>IFERROR(IF(DatosClientesPotenciales[[#This Row],[Cierre de 
la previsión]] &lt;&gt;"",IF(DatosClientesPotenciales[[#This Row],[Cierre de 
la previsión]]= "Enero",DatosClientesPotenciales[Previsión 
ponderada],0),""),"")</f>
        <v/>
      </c>
      <c r="D12" s="26" t="str">
        <f>IFERROR(IF(DatosClientesPotenciales[[#This Row],[Cierre de 
la previsión]] &lt;&gt;"",IF(DatosClientesPotenciales[[#This Row],[Cierre de 
la previsión]] = "Febrero",DatosClientesPotenciales[Previsión 
ponderada],0),""),"")</f>
        <v/>
      </c>
      <c r="E12" s="26" t="str">
        <f>IFERROR(IF(DatosClientesPotenciales[[#This Row],[Cierre de 
la previsión]] &lt;&gt;"",IF(DatosClientesPotenciales[[#This Row],[Cierre de 
la previsión]] = "Marzo",DatosClientesPotenciales[Previsión 
ponderada],0),""),"")</f>
        <v/>
      </c>
      <c r="F12" s="27" t="str">
        <f>IFERROR(IF(DatosClientesPotenciales[[#This Row],[Cierre de 
la previsión]] &lt;&gt;"",IF(DatosClientesPotenciales[[#This Row],[Cierre de 
la previsión]] = "Abril",DatosClientesPotenciales[Previsión 
ponderada],0),""),"")</f>
        <v/>
      </c>
      <c r="G12" s="26" t="str">
        <f>IFERROR(IF(DatosClientesPotenciales[[#This Row],[Cierre de 
la previsión]] &lt;&gt;"",IF(DatosClientesPotenciales[[#This Row],[Cierre de 
la previsión]] = "Mayo",DatosClientesPotenciales[Previsión 
ponderada],0),""),"")</f>
        <v/>
      </c>
      <c r="H12" s="26" t="str">
        <f>IFERROR(IF(DatosClientesPotenciales[[#This Row],[Cierre de 
la previsión]] &lt;&gt;"",IF(DatosClientesPotenciales[[#This Row],[Cierre de 
la previsión]] = "Junio",DatosClientesPotenciales[Previsión 
ponderada],0),""),"")</f>
        <v/>
      </c>
      <c r="I12" s="26" t="str">
        <f>IFERROR(IF(DatosClientesPotenciales[[#This Row],[Cierre de 
la previsión]] &lt;&gt;"",IF(DatosClientesPotenciales[[#This Row],[Cierre de 
la previsión]] = "julio",DatosClientesPotenciales[Previsión 
ponderada],0),""),"")</f>
        <v/>
      </c>
      <c r="J12" s="27" t="str">
        <f>IFERROR(IF(DatosClientesPotenciales[[#This Row],[Cierre de 
la previsión]] &lt;&gt;"",IF(DatosClientesPotenciales[[#This Row],[Cierre de 
la previsión]] = "Agosto",DatosClientesPotenciales[Previsión 
ponderada],0),""),"")</f>
        <v/>
      </c>
      <c r="K12" s="26" t="str">
        <f>IFERROR(IF(DatosClientesPotenciales[[#This Row],[Cierre de 
la previsión]] &lt;&gt;"",IF(DatosClientesPotenciales[[#This Row],[Cierre de 
la previsión]] = "Septiembre",DatosClientesPotenciales[Previsión 
ponderada],0),""),"")</f>
        <v/>
      </c>
      <c r="L12" s="26" t="str">
        <f>IFERROR(IF(DatosClientesPotenciales[[#This Row],[Cierre de 
la previsión]] &lt;&gt;"",IF(DatosClientesPotenciales[[#This Row],[Cierre de 
la previsión]] = "Octubre",DatosClientesPotenciales[Previsión 
ponderada],0),""),"")</f>
        <v/>
      </c>
      <c r="M12" s="26" t="str">
        <f>IFERROR(IF(DatosClientesPotenciales[[#This Row],[Cierre de 
la previsión]] &lt;&gt;"",IF(DatosClientesPotenciales[[#This Row],[Cierre de 
la previsión]] = "Noviembre",DatosClientesPotenciales[Previsión 
ponderada],0),""),"")</f>
        <v/>
      </c>
      <c r="N12" s="26" t="str">
        <f>IFERROR(IF(DatosClientesPotenciales[[#This Row],[Cierre de 
la previsión]] &lt;&gt;"",IF(DatosClientesPotenciales[[#This Row],[Cierre de 
la previsión]] = "Diciembre",DatosClientesPotenciales[Previsión 
ponderada],0),""),"")</f>
        <v/>
      </c>
    </row>
    <row r="13" spans="2:14" ht="25.15" customHeight="1" x14ac:dyDescent="0.3">
      <c r="B13" s="7" t="str">
        <f>IFERROR(IF(AND(DatosClientesPotenciales[[#This Row],[Nombre del cliente potencial]] &lt;&gt; "", ROW(VentasPrevistas[Nombre del cliente potencial])&lt;&gt;ÚltimaEntrada),DatosClientesPotenciales[Nombre del cliente potencial], ""),"")</f>
        <v/>
      </c>
      <c r="C13" s="26" t="str">
        <f>IFERROR(IF(DatosClientesPotenciales[[#This Row],[Cierre de 
la previsión]] &lt;&gt;"",IF(DatosClientesPotenciales[[#This Row],[Cierre de 
la previsión]]= "Enero",DatosClientesPotenciales[Previsión 
ponderada],0),""),"")</f>
        <v/>
      </c>
      <c r="D13" s="26" t="str">
        <f>IFERROR(IF(DatosClientesPotenciales[[#This Row],[Cierre de 
la previsión]] &lt;&gt;"",IF(DatosClientesPotenciales[[#This Row],[Cierre de 
la previsión]] = "Febrero",DatosClientesPotenciales[Previsión 
ponderada],0),""),"")</f>
        <v/>
      </c>
      <c r="E13" s="26" t="str">
        <f>IFERROR(IF(DatosClientesPotenciales[[#This Row],[Cierre de 
la previsión]] &lt;&gt;"",IF(DatosClientesPotenciales[[#This Row],[Cierre de 
la previsión]] = "Marzo",DatosClientesPotenciales[Previsión 
ponderada],0),""),"")</f>
        <v/>
      </c>
      <c r="F13" s="27" t="str">
        <f>IFERROR(IF(DatosClientesPotenciales[[#This Row],[Cierre de 
la previsión]] &lt;&gt;"",IF(DatosClientesPotenciales[[#This Row],[Cierre de 
la previsión]] = "Abril",DatosClientesPotenciales[Previsión 
ponderada],0),""),"")</f>
        <v/>
      </c>
      <c r="G13" s="26" t="str">
        <f>IFERROR(IF(DatosClientesPotenciales[[#This Row],[Cierre de 
la previsión]] &lt;&gt;"",IF(DatosClientesPotenciales[[#This Row],[Cierre de 
la previsión]] = "Mayo",DatosClientesPotenciales[Previsión 
ponderada],0),""),"")</f>
        <v/>
      </c>
      <c r="H13" s="26" t="str">
        <f>IFERROR(IF(DatosClientesPotenciales[[#This Row],[Cierre de 
la previsión]] &lt;&gt;"",IF(DatosClientesPotenciales[[#This Row],[Cierre de 
la previsión]] = "Junio",DatosClientesPotenciales[Previsión 
ponderada],0),""),"")</f>
        <v/>
      </c>
      <c r="I13" s="26" t="str">
        <f>IFERROR(IF(DatosClientesPotenciales[[#This Row],[Cierre de 
la previsión]] &lt;&gt;"",IF(DatosClientesPotenciales[[#This Row],[Cierre de 
la previsión]] = "julio",DatosClientesPotenciales[Previsión 
ponderada],0),""),"")</f>
        <v/>
      </c>
      <c r="J13" s="27" t="str">
        <f>IFERROR(IF(DatosClientesPotenciales[[#This Row],[Cierre de 
la previsión]] &lt;&gt;"",IF(DatosClientesPotenciales[[#This Row],[Cierre de 
la previsión]] = "Agosto",DatosClientesPotenciales[Previsión 
ponderada],0),""),"")</f>
        <v/>
      </c>
      <c r="K13" s="26" t="str">
        <f>IFERROR(IF(DatosClientesPotenciales[[#This Row],[Cierre de 
la previsión]] &lt;&gt;"",IF(DatosClientesPotenciales[[#This Row],[Cierre de 
la previsión]] = "Septiembre",DatosClientesPotenciales[Previsión 
ponderada],0),""),"")</f>
        <v/>
      </c>
      <c r="L13" s="26" t="str">
        <f>IFERROR(IF(DatosClientesPotenciales[[#This Row],[Cierre de 
la previsión]] &lt;&gt;"",IF(DatosClientesPotenciales[[#This Row],[Cierre de 
la previsión]] = "Octubre",DatosClientesPotenciales[Previsión 
ponderada],0),""),"")</f>
        <v/>
      </c>
      <c r="M13" s="26" t="str">
        <f>IFERROR(IF(DatosClientesPotenciales[[#This Row],[Cierre de 
la previsión]] &lt;&gt;"",IF(DatosClientesPotenciales[[#This Row],[Cierre de 
la previsión]] = "Noviembre",DatosClientesPotenciales[Previsión 
ponderada],0),""),"")</f>
        <v/>
      </c>
      <c r="N13" s="26" t="str">
        <f>IFERROR(IF(DatosClientesPotenciales[[#This Row],[Cierre de 
la previsión]] &lt;&gt;"",IF(DatosClientesPotenciales[[#This Row],[Cierre de 
la previsión]] = "Diciembre",DatosClientesPotenciales[Previsión 
ponderada],0),""),"")</f>
        <v/>
      </c>
    </row>
    <row r="14" spans="2:14" s="15" customFormat="1" ht="30" customHeight="1" x14ac:dyDescent="0.3">
      <c r="B14" s="14" t="s">
        <v>6</v>
      </c>
      <c r="C14" s="28">
        <f>SUBTOTAL(109,VentasPrevistas[Enero 
Previsión])</f>
        <v>270000</v>
      </c>
      <c r="D14" s="28">
        <f>SUBTOTAL(109,VentasPrevistas[Febrero 
Previsión])</f>
        <v>20000</v>
      </c>
      <c r="E14" s="28">
        <f>SUBTOTAL(109,VentasPrevistas[Marzo 
Previsión])</f>
        <v>20000</v>
      </c>
      <c r="F14" s="29">
        <f>SUBTOTAL(109,VentasPrevistas[Abril 
Previsión])</f>
        <v>0</v>
      </c>
      <c r="G14" s="28">
        <f>SUBTOTAL(109,VentasPrevistas[Mayo 
Previsión])</f>
        <v>0</v>
      </c>
      <c r="H14" s="28">
        <f>SUBTOTAL(109,VentasPrevistas[Junio 
Previsión])</f>
        <v>0</v>
      </c>
      <c r="I14" s="28">
        <f>SUBTOTAL(109,VentasPrevistas[Julio Previsión])</f>
        <v>0</v>
      </c>
      <c r="J14" s="29">
        <f>SUBTOTAL(109,VentasPrevistas[Agosto 
Previsión])</f>
        <v>0</v>
      </c>
      <c r="K14" s="28">
        <f>SUBTOTAL(109,VentasPrevistas[Septiembre 
Previsión])</f>
        <v>0</v>
      </c>
      <c r="L14" s="28">
        <f>SUBTOTAL(109,VentasPrevistas[Octubre 
Previsión])</f>
        <v>0</v>
      </c>
      <c r="M14" s="28">
        <f>SUBTOTAL(109,VentasPrevistas[Noviembre 
Previsión])</f>
        <v>0</v>
      </c>
      <c r="N14" s="28">
        <f>SUBTOTAL(109,VentasPrevistas[Diciembre 
Previsión])</f>
        <v>0</v>
      </c>
    </row>
    <row r="15" spans="2:14" s="15" customFormat="1" ht="30" customHeight="1" thickBot="1" x14ac:dyDescent="0.35">
      <c r="B15" s="16" t="s">
        <v>26</v>
      </c>
      <c r="C15" s="30">
        <f>C14</f>
        <v>270000</v>
      </c>
      <c r="D15" s="30">
        <f t="shared" ref="D15" si="0">C15+D14</f>
        <v>290000</v>
      </c>
      <c r="E15" s="30">
        <f t="shared" ref="E15" si="1">D15+E14</f>
        <v>310000</v>
      </c>
      <c r="F15" s="31">
        <f t="shared" ref="F15" si="2">E15+F14</f>
        <v>310000</v>
      </c>
      <c r="G15" s="30">
        <f t="shared" ref="G15" si="3">F15+G14</f>
        <v>310000</v>
      </c>
      <c r="H15" s="30">
        <f t="shared" ref="H15" si="4">G15+H14</f>
        <v>310000</v>
      </c>
      <c r="I15" s="30">
        <f t="shared" ref="I15" si="5">H15+I14</f>
        <v>310000</v>
      </c>
      <c r="J15" s="31">
        <f t="shared" ref="J15" si="6">I15+J14</f>
        <v>310000</v>
      </c>
      <c r="K15" s="30">
        <f t="shared" ref="K15" si="7">J15+K14</f>
        <v>310000</v>
      </c>
      <c r="L15" s="30">
        <f t="shared" ref="L15" si="8">K15+L14</f>
        <v>310000</v>
      </c>
      <c r="M15" s="30">
        <f t="shared" ref="M15" si="9">L15+M14</f>
        <v>310000</v>
      </c>
      <c r="N15" s="30">
        <f t="shared" ref="N15" si="10">M15+N14</f>
        <v>310000</v>
      </c>
    </row>
    <row r="16" spans="2:14" ht="30" customHeight="1" thickTop="1" x14ac:dyDescent="0.3"/>
  </sheetData>
  <mergeCells count="3">
    <mergeCell ref="M5:N5"/>
    <mergeCell ref="B3:C3"/>
    <mergeCell ref="F1:J1"/>
  </mergeCells>
  <dataValidations count="6">
    <dataValidation allowBlank="1" showInputMessage="1" showErrorMessage="1" prompt="La fecha se actualiza automáticamente en esta celda en función de los datos introducidos en la celda B3 de la hoja de cálculo Datos de clientes potenciales." sqref="B4" xr:uid="{00000000-0002-0000-0100-000002000000}"/>
    <dataValidation allowBlank="1" showInputMessage="1" showErrorMessage="1" prompt="El nombre del cliente potencial se actualiza automáticamente en la columna con este encabezado. Agregue nuevas filas a la tabla de VentasPrevistas a medida que se agreguen nuevos clientes potenciales a la hoja de cálculo de datos." sqref="B6" xr:uid="{00000000-0002-0000-0100-000003000000}"/>
    <dataValidation allowBlank="1" showInputMessage="1" showErrorMessage="1" prompt="La previsión para este mes se actualiza automáticamente en la columna con este encabezado." sqref="C6:N6" xr:uid="{00000000-0002-0000-0100-000004000000}"/>
    <dataValidation allowBlank="1" showInputMessage="1" showErrorMessage="1" prompt="El total acumulado se calcula automáticamente en las celdas de la derecha." sqref="B15" xr:uid="{00000000-0002-0000-0100-000006000000}"/>
    <dataValidation allowBlank="1" showInputMessage="1" showErrorMessage="1" prompt="El nombre de la compañía se actualiza automáticamente en esta celda en función del nombre introducido en la celda B5 de la hoja de cálculo Datos de clientes potenciales." sqref="B5" xr:uid="{00000000-0002-0000-0100-000007000000}"/>
    <dataValidation allowBlank="1" showInputMessage="1" showErrorMessage="1" prompt="Realice un seguimiento de los clientes potenciales en este libro. Escriba los clientes potenciales en esta hoja de cálculo. La previsión ponderada para cada cliente potencial se actualiza automáticamente" sqref="A1" xr:uid="{F5A5BC44-3A74-C540-A22E-BAA0A997E3AE}"/>
  </dataValidations>
  <printOptions horizontalCentered="1"/>
  <pageMargins left="0.4" right="0.4" top="0.4" bottom="0.4" header="0.3" footer="0.3"/>
  <pageSetup paperSize="9" fitToHeight="0" orientation="landscape" r:id="rId1"/>
  <headerFooter differentFirst="1">
    <oddFooter>Page &amp;P of &amp;N</oddFooter>
  </headerFooter>
  <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  <pageSetUpPr fitToPage="1"/>
  </sheetPr>
  <dimension ref="B1:O4"/>
  <sheetViews>
    <sheetView showGridLines="0" zoomScaleNormal="100" workbookViewId="0"/>
  </sheetViews>
  <sheetFormatPr defaultColWidth="8.77734375" defaultRowHeight="15.75" x14ac:dyDescent="0.3"/>
  <cols>
    <col min="1" max="1" width="5" customWidth="1"/>
    <col min="2" max="2" width="40.44140625" customWidth="1"/>
    <col min="3" max="3" width="2.6640625" customWidth="1"/>
  </cols>
  <sheetData>
    <row r="1" spans="2:15" ht="100.15" customHeight="1" x14ac:dyDescent="0.3">
      <c r="B1" s="2"/>
      <c r="C1" s="2"/>
      <c r="D1" s="2"/>
      <c r="E1" s="2"/>
      <c r="F1" s="35"/>
      <c r="G1" s="35"/>
      <c r="H1" s="35"/>
      <c r="I1" s="35"/>
      <c r="J1" s="35"/>
    </row>
    <row r="2" spans="2:15" ht="15" customHeight="1" x14ac:dyDescent="0.3"/>
    <row r="3" spans="2:15" ht="40.15" customHeight="1" thickBot="1" x14ac:dyDescent="0.35">
      <c r="B3" s="11" t="s">
        <v>39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15" ht="16.5" thickTop="1" x14ac:dyDescent="0.3"/>
  </sheetData>
  <mergeCells count="1">
    <mergeCell ref="F1:J1"/>
  </mergeCells>
  <dataValidations count="1">
    <dataValidation allowBlank="1" showInputMessage="1" showErrorMessage="1" prompt="Realice un seguimiento de los clientes potenciales en este libro. Escriba los clientes potenciales en esta hoja de cálculo. La previsión ponderada para cada cliente potencial se actualiza automáticamente" sqref="A1" xr:uid="{CF20053D-8EDE-EA4A-B846-0E4223700D06}"/>
  </dataValidations>
  <pageMargins left="0.7" right="0.7" top="0.75" bottom="0.75" header="0.3" footer="0.3"/>
  <pageSetup paperSize="9" scale="70" orientation="landscape" horizontalDpi="200" verticalDpi="200" r:id="rId1"/>
  <drawing r:id="rId2"/>
</worksheet>
</file>

<file path=customXml/_rels/item1.xml.rels>&#65279;<?xml version="1.0" encoding="utf-8"?><Relationships xmlns="http://schemas.openxmlformats.org/package/2006/relationships"><Relationship Type="http://schemas.openxmlformats.org/officeDocument/2006/relationships/customXmlProps" Target="/customXml/itemProps11.xml" Id="rId1" /></Relationships>
</file>

<file path=customXml/_rels/item23.xml.rels>&#65279;<?xml version="1.0" encoding="utf-8"?><Relationships xmlns="http://schemas.openxmlformats.org/package/2006/relationships"><Relationship Type="http://schemas.openxmlformats.org/officeDocument/2006/relationships/customXmlProps" Target="/customXml/itemProps23.xml" Id="rId1" /></Relationships>
</file>

<file path=customXml/_rels/item32.xml.rels>&#65279;<?xml version="1.0" encoding="utf-8"?><Relationships xmlns="http://schemas.openxmlformats.org/package/2006/relationships"><Relationship Type="http://schemas.openxmlformats.org/officeDocument/2006/relationships/customXmlProps" Target="/customXml/itemProps32.xml" Id="rId1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4" ma:contentTypeDescription="Create a new document." ma:contentTypeScope="" ma:versionID="2d714a3296df14eba7a100bb665443ca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49549bf45bfbbfb6cffed527380e77e1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1.xml><?xml version="1.0" encoding="utf-8"?>
<ds:datastoreItem xmlns:ds="http://schemas.openxmlformats.org/officeDocument/2006/customXml" ds:itemID="{13742DDB-7178-4FE1-BF5D-B2308C49F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3.xml><?xml version="1.0" encoding="utf-8"?>
<ds:datastoreItem xmlns:ds="http://schemas.openxmlformats.org/officeDocument/2006/customXml" ds:itemID="{B9370D84-7299-4952-8536-585552B795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32.xml><?xml version="1.0" encoding="utf-8"?>
<ds:datastoreItem xmlns:ds="http://schemas.openxmlformats.org/officeDocument/2006/customXml" ds:itemID="{D53CB475-8D6F-4385-A9FD-5D3A84347D3C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Template>TM12037780</ap:Template>
  <ap:DocSecurity>0</ap:DocSecurity>
  <ap:ScaleCrop>false</ap:ScaleCrop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7</vt:i4>
      </vt:variant>
    </vt:vector>
  </ap:HeadingPairs>
  <ap:TitlesOfParts>
    <vt:vector baseType="lpstr" size="10">
      <vt:lpstr>Datos de clientes potenciales</vt:lpstr>
      <vt:lpstr>Ventas previstas </vt:lpstr>
      <vt:lpstr>Previsión ponderada mensual</vt:lpstr>
      <vt:lpstr>'Datos de clientes potenciales'!_FilterDatabase</vt:lpstr>
      <vt:lpstr>FechaSeguimiento</vt:lpstr>
      <vt:lpstr>'Datos de clientes potenciales'!Print_Titles</vt:lpstr>
      <vt:lpstr>'Ventas previstas '!Print_Titles</vt:lpstr>
      <vt:lpstr>Título1</vt:lpstr>
      <vt:lpstr>Título2</vt:lpstr>
      <vt:lpstr>TítuloFilaRegión1..N22</vt:lpstr>
    </vt:vector>
  </ap:TitlesOfParts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2022-02-14T05:03:10Z</dcterms:created>
  <dcterms:modified xsi:type="dcterms:W3CDTF">2022-06-21T08:36:37Z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