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31.xml" ContentType="application/vnd.openxmlformats-officedocument.spreadsheetml.worksheet+xml"/>
  <Override PartName="/xl/tables/table31.xml" ContentType="application/vnd.openxmlformats-officedocument.spreadsheetml.table+xml"/>
  <Override PartName="/xl/drawings/drawing31.xml" ContentType="application/vnd.openxmlformats-officedocument.drawing+xml"/>
  <Override PartName="/xl/worksheets/sheet72.xml" ContentType="application/vnd.openxmlformats-officedocument.spreadsheetml.worksheet+xml"/>
  <Override PartName="/xl/tables/table72.xml" ContentType="application/vnd.openxmlformats-officedocument.spreadsheetml.table+xml"/>
  <Override PartName="/xl/drawings/drawing72.xml" ContentType="application/vnd.openxmlformats-officedocument.drawing+xml"/>
  <Override PartName="/xl/worksheets/sheet23.xml" ContentType="application/vnd.openxmlformats-officedocument.spreadsheetml.worksheet+xml"/>
  <Override PartName="/xl/tables/table23.xml" ContentType="application/vnd.openxmlformats-officedocument.spreadsheetml.table+xml"/>
  <Override PartName="/xl/drawings/drawing23.xml" ContentType="application/vnd.openxmlformats-officedocument.drawing+xml"/>
  <Override PartName="/xl/worksheets/sheet14.xml" ContentType="application/vnd.openxmlformats-officedocument.spreadsheetml.worksheet+xml"/>
  <Override PartName="/xl/tables/table14.xml" ContentType="application/vnd.openxmlformats-officedocument.spreadsheetml.table+xml"/>
  <Override PartName="/xl/drawings/drawing14.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65.xml" ContentType="application/vnd.openxmlformats-officedocument.spreadsheetml.worksheet+xml"/>
  <Override PartName="/xl/tables/table65.xml" ContentType="application/vnd.openxmlformats-officedocument.spreadsheetml.table+xml"/>
  <Override PartName="/xl/drawings/drawing65.xml" ContentType="application/vnd.openxmlformats-officedocument.drawing+xml"/>
  <Override PartName="/xl/calcChain.xml" ContentType="application/vnd.openxmlformats-officedocument.spreadsheetml.calcChain+xml"/>
  <Override PartName="/xl/worksheets/sheet56.xml" ContentType="application/vnd.openxmlformats-officedocument.spreadsheetml.worksheet+xml"/>
  <Override PartName="/xl/tables/table56.xml" ContentType="application/vnd.openxmlformats-officedocument.spreadsheetml.table+xml"/>
  <Override PartName="/xl/drawings/drawing56.xml" ContentType="application/vnd.openxmlformats-officedocument.drawing+xml"/>
  <Override PartName="/xl/sharedStrings.xml" ContentType="application/vnd.openxmlformats-officedocument.spreadsheetml.sharedStrings+xml"/>
  <Override PartName="/xl/worksheets/sheet47.xml" ContentType="application/vnd.openxmlformats-officedocument.spreadsheetml.worksheet+xml"/>
  <Override PartName="/xl/tables/table47.xml" ContentType="application/vnd.openxmlformats-officedocument.spreadsheetml.table+xml"/>
  <Override PartName="/xl/drawings/drawing47.xml" ContentType="application/vnd.openxmlformats-officedocument.drawing+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es-MX\"/>
    </mc:Choice>
  </mc:AlternateContent>
  <xr:revisionPtr revIDLastSave="85" documentId="13_ncr:1_{398353C7-7418-473A-9CDD-465A241E1F51}" xr6:coauthVersionLast="43" xr6:coauthVersionMax="43" xr10:uidLastSave="{2E77FC48-4ECA-4CC3-80C1-B00373D2D2C4}"/>
  <bookViews>
    <workbookView xWindow="-120" yWindow="-120" windowWidth="28890" windowHeight="16170" tabRatio="926" xr2:uid="{00000000-000D-0000-FFFF-FFFF00000000}"/>
  </bookViews>
  <sheets>
    <sheet name="Seguimiento de peso" sheetId="8" r:id="rId1"/>
    <sheet name="Seguimiento de cintura" sheetId="9" r:id="rId2"/>
    <sheet name="Seguimiento de bíceps" sheetId="10" r:id="rId3"/>
    <sheet name="Seguimiento de caderas" sheetId="7" r:id="rId4"/>
    <sheet name="Seguimiento de muslo" sheetId="6" r:id="rId5"/>
    <sheet name="Registro de actividades" sheetId="2" r:id="rId6"/>
    <sheet name="Registro de alimentación" sheetId="3" r:id="rId7"/>
  </sheets>
  <definedNames>
    <definedName name="AllComplete">AND('Seguimiento de peso'!$C$6&gt;0,'Seguimiento de peso'!$C$12&gt;0)</definedName>
    <definedName name="Altura" localSheetId="0">'Seguimiento de peso'!$C$6</definedName>
    <definedName name="BMIHeight" localSheetId="0">'Seguimiento de peso'!$C$6*'Seguimiento de peso'!$C$6</definedName>
    <definedName name="BMIWeight">'Seguimiento de peso'!CurrentWeight/'Seguimiento de peso'!BMIHeight</definedName>
    <definedName name="Categoría1">'Registro de actividades'!$B$4</definedName>
    <definedName name="Categoría2">'Registro de actividades'!$B$5</definedName>
    <definedName name="Categoría3">'Registro de actividades'!$B$6</definedName>
    <definedName name="Categoría4">'Registro de actividades'!$B$7</definedName>
    <definedName name="Categoría5">'Registro de actividades'!$B$8</definedName>
    <definedName name="CurrentWeight" localSheetId="0">'Seguimiento de peso'!$C$12</definedName>
    <definedName name="DateLookup">'Registro de alimentación'!$D$5</definedName>
    <definedName name="Género" localSheetId="0">'Seguimiento de peso'!$C$4</definedName>
    <definedName name="Goal1Label" localSheetId="0">'Seguimiento de peso'!$B$13</definedName>
    <definedName name="Goal2Label" localSheetId="0">'Seguimiento de peso'!$B$14</definedName>
    <definedName name="Goal3Label" localSheetId="0">'Seguimiento de peso'!$B$15</definedName>
    <definedName name="Goal4Label" localSheetId="0">'Seguimiento de peso'!$B$16</definedName>
    <definedName name="GoalWeight" localSheetId="0">'Seguimiento de peso'!$D$12</definedName>
    <definedName name="GrandTotal" localSheetId="2">SUM(ActivityLog[DISTANCIA])</definedName>
    <definedName name="GrandTotal" localSheetId="3">SUM(ActivityLog[DISTANCIA])</definedName>
    <definedName name="GrandTotal" localSheetId="1">SUM(ActivityLog[DISTANCIA])</definedName>
    <definedName name="GrandTotal" localSheetId="4">SUM(ActivityLog[DISTANCIA])</definedName>
    <definedName name="GrandTotal" localSheetId="0">SUM(ActivityLog[DISTANCIA])</definedName>
    <definedName name="GrandTotal">SUM(ActivityLog[DISTANCIA])</definedName>
    <definedName name="IMC">IF('Seguimiento de peso'!$C$7="Imperial",BMIWeight*703,BMIWeight)</definedName>
    <definedName name="Objetivo1" localSheetId="0">'Seguimiento de peso'!$D$13</definedName>
    <definedName name="Objetivo2" localSheetId="0">'Seguimiento de peso'!$D$14</definedName>
    <definedName name="Objetivo3" localSheetId="0">'Seguimiento de peso'!$D$15</definedName>
    <definedName name="Objetivo4" localSheetId="0">'Seguimiento de peso'!$D$16</definedName>
    <definedName name="OtherTotal" localSheetId="2">'Seguimiento de bíceps'!GrandTotal-SUM('Registro de actividades'!$C$4:$C$7)</definedName>
    <definedName name="OtherTotal" localSheetId="3">'Seguimiento de caderas'!GrandTotal-SUM('Registro de actividades'!$C$4:$C$7)</definedName>
    <definedName name="OtherTotal" localSheetId="1">'Seguimiento de cintura'!GrandTotal-SUM('Registro de actividades'!$C$4:$C$7)</definedName>
    <definedName name="OtherTotal" localSheetId="4">'Seguimiento de muslo'!GrandTotal-SUM('Registro de actividades'!$C$4:$C$7)</definedName>
    <definedName name="OtherTotal" localSheetId="0">'Seguimiento de peso'!GrandTotal-SUM('Registro de actividades'!$C$4:$C$7)</definedName>
    <definedName name="OtherTotal">GrandTotal-SUM('Registro de actividades'!$C$4:$C$7)</definedName>
    <definedName name="_xlnm.Print_Titles" localSheetId="5">'Registro de actividades'!$10:$10</definedName>
    <definedName name="_xlnm.Print_Titles" localSheetId="6">'Registro de alimentación'!$7:$7</definedName>
    <definedName name="_xlnm.Print_Titles" localSheetId="2">'Seguimiento de bíceps'!$3:$4</definedName>
    <definedName name="_xlnm.Print_Titles" localSheetId="3">'Seguimiento de caderas'!$3:$4</definedName>
    <definedName name="_xlnm.Print_Titles" localSheetId="1">'Seguimiento de cintura'!$3:$4</definedName>
    <definedName name="_xlnm.Print_Titles" localSheetId="4">'Seguimiento de muslo'!$3:$4</definedName>
    <definedName name="_xlnm.Print_Titles" localSheetId="0">'Seguimiento de peso'!$18:$19</definedName>
    <definedName name="UnitOfMeasure" localSheetId="0">'Seguimiento de peso'!$C$7</definedName>
    <definedName name="WeightLabel" localSheetId="0">'Seguimiento de peso'!$B$12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8" l="1"/>
  <c r="B3" i="10" l="1"/>
  <c r="B3" i="6"/>
  <c r="B3" i="7"/>
  <c r="B3" i="9"/>
  <c r="B18" i="8"/>
  <c r="E10" i="8"/>
  <c r="E3" i="8"/>
  <c r="C8" i="8" l="1"/>
  <c r="B9" i="10" l="1"/>
  <c r="B8" i="10"/>
  <c r="B7" i="10"/>
  <c r="B6" i="10"/>
  <c r="B5" i="10"/>
  <c r="B8" i="9"/>
  <c r="B7" i="9"/>
  <c r="B6" i="9"/>
  <c r="B5" i="9"/>
  <c r="B25" i="8"/>
  <c r="B24" i="8"/>
  <c r="B23" i="8"/>
  <c r="B22"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<sst xmlns="http://schemas.openxmlformats.org/spreadsheetml/2006/main" count="166" uniqueCount="72">
  <si>
    <t>PLAN DE EJERCICIO</t>
  </si>
  <si>
    <t>ACERCA DE MÍ:</t>
  </si>
  <si>
    <t>Género:</t>
  </si>
  <si>
    <t>Edad:</t>
  </si>
  <si>
    <t>Altura:</t>
  </si>
  <si>
    <t>Unidad:</t>
  </si>
  <si>
    <t>IMC:</t>
  </si>
  <si>
    <t>ESTADÍSTICAS INICIALES:</t>
  </si>
  <si>
    <t>Tipo</t>
  </si>
  <si>
    <t>Peso</t>
  </si>
  <si>
    <t>Cintura</t>
  </si>
  <si>
    <t>Bíceps</t>
  </si>
  <si>
    <t>Caderas</t>
  </si>
  <si>
    <t>Muslo</t>
  </si>
  <si>
    <t>Fecha</t>
  </si>
  <si>
    <t>Mujer</t>
  </si>
  <si>
    <t>Imperial</t>
  </si>
  <si>
    <t>Actual</t>
  </si>
  <si>
    <t>Hora</t>
  </si>
  <si>
    <t>Objetivo</t>
  </si>
  <si>
    <t>En esta celda se encuentra el gráfico de líneas que realiza un seguimiento del progreso de cada estadística inicial, incluidos los bíceps, las caderas, la cintura y los muslos.</t>
  </si>
  <si>
    <t>El gráfico de áreas que realiza un seguimiento del progreso de peso está en esta celda</t>
  </si>
  <si>
    <t>La silueta de una persona en diversas posiciones de ejercicio está en esta celda.</t>
  </si>
  <si>
    <t>Talla</t>
  </si>
  <si>
    <t>REGISTRO DE ACTIVIDADES</t>
  </si>
  <si>
    <t>ACTIVIDADES</t>
  </si>
  <si>
    <t>Ciclismo</t>
  </si>
  <si>
    <t>Correr</t>
  </si>
  <si>
    <t>Andar</t>
  </si>
  <si>
    <t>Natación</t>
  </si>
  <si>
    <t>Otros</t>
  </si>
  <si>
    <t>FECHA</t>
  </si>
  <si>
    <t>TOTAL</t>
  </si>
  <si>
    <t>ACTIVIDAD</t>
  </si>
  <si>
    <t>UNIDAD</t>
  </si>
  <si>
    <t>Kilómetros</t>
  </si>
  <si>
    <t>Pasos</t>
  </si>
  <si>
    <t>Metros</t>
  </si>
  <si>
    <t>HORA DE INICIO</t>
  </si>
  <si>
    <t>DURACIÓN</t>
  </si>
  <si>
    <t>DISTANCIA</t>
  </si>
  <si>
    <t>CALORÍAS</t>
  </si>
  <si>
    <t>NOTA</t>
  </si>
  <si>
    <t>Calor y humedad</t>
  </si>
  <si>
    <t xml:space="preserve">       </t>
  </si>
  <si>
    <t>REGISTRO DE ALIMENTACIÓN</t>
  </si>
  <si>
    <t>MIS OBJETIVOS DE ALIMENTACIÓN</t>
  </si>
  <si>
    <t>COMIDA</t>
  </si>
  <si>
    <t>Desayuno</t>
  </si>
  <si>
    <t>Aperitivo</t>
  </si>
  <si>
    <t>Almuerzo</t>
  </si>
  <si>
    <t>Cena</t>
  </si>
  <si>
    <t xml:space="preserve">Ingesta diaria: </t>
  </si>
  <si>
    <t>ALIMENTO</t>
  </si>
  <si>
    <t>Yogurt griego</t>
  </si>
  <si>
    <t>Manzana</t>
  </si>
  <si>
    <t>Wrap de mango y lechuga</t>
  </si>
  <si>
    <t>Tacos de gamba (2)</t>
  </si>
  <si>
    <t>Nueces sin procesar</t>
  </si>
  <si>
    <t>Avena</t>
  </si>
  <si>
    <t>Naranja</t>
  </si>
  <si>
    <t>Calabacín con pesto</t>
  </si>
  <si>
    <t>Bacalao horneado</t>
  </si>
  <si>
    <t>Verduras a la parrilla</t>
  </si>
  <si>
    <t>Helado</t>
  </si>
  <si>
    <t>GRASA</t>
  </si>
  <si>
    <t>COLESTEROL</t>
  </si>
  <si>
    <t>SODIO</t>
  </si>
  <si>
    <t>CARBOHIDRATOS</t>
  </si>
  <si>
    <t>PROTEÍNAS</t>
  </si>
  <si>
    <t>AZÚCAR</t>
  </si>
  <si>
    <t>FIBRA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</si>
</sst>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h:mm:ss;@"/>
  </numFmts>
  <fonts count="24" x14ac:knownFonts="1">
    <font>
      <sz val="11"/>
      <color theme="3"/>
      <name val="Calibri"/>
      <family val="2"/>
      <scheme val="minor"/>
    </font>
    <font>
      <sz val="11"/>
      <color theme="1"/>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13" fillId="0" borderId="0" applyNumberFormat="0" applyFill="0" applyBorder="0" applyAlignment="0" applyProtection="0"/>
    <xf numFmtId="0" fontId="6" fillId="3" borderId="0" applyNumberFormat="0" applyProtection="0">
      <alignment horizontal="left" vertical="center" indent="1"/>
    </xf>
    <xf numFmtId="0" fontId="5" fillId="0" borderId="0" applyNumberFormat="0" applyFill="0" applyBorder="0" applyAlignment="0" applyProtection="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2" applyNumberFormat="0" applyFill="0" applyAlignment="0" applyProtection="0"/>
    <xf numFmtId="0" fontId="8" fillId="4" borderId="1"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3" applyNumberFormat="0" applyAlignment="0" applyProtection="0"/>
    <xf numFmtId="0" fontId="20" fillId="9" borderId="4" applyNumberFormat="0" applyAlignment="0" applyProtection="0"/>
    <xf numFmtId="0" fontId="21" fillId="9" borderId="3" applyNumberFormat="0" applyAlignment="0" applyProtection="0"/>
    <xf numFmtId="0" fontId="22" fillId="0" borderId="5" applyNumberFormat="0" applyFill="0" applyAlignment="0" applyProtection="0"/>
    <xf numFmtId="0" fontId="11" fillId="10" borderId="6" applyNumberFormat="0" applyAlignment="0" applyProtection="0"/>
    <xf numFmtId="0" fontId="23" fillId="0" borderId="0" applyNumberFormat="0" applyFill="0" applyBorder="0" applyAlignment="0" applyProtection="0"/>
    <xf numFmtId="0" fontId="2" fillId="0" borderId="7"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0">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3" fillId="2" borderId="0" xfId="0" applyFont="1" applyFill="1">
      <alignment vertical="center" wrapText="1"/>
    </xf>
    <xf numFmtId="14" fontId="0" fillId="0" borderId="0" xfId="0" applyNumberFormat="1">
      <alignment vertical="center" wrapText="1"/>
    </xf>
    <xf numFmtId="168" fontId="0" fillId="0" borderId="0" xfId="0" applyNumberForma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Alignment="1">
      <alignment horizontal="right" vertical="center" indent="1"/>
    </xf>
    <xf numFmtId="0" fontId="0" fillId="0" borderId="0" xfId="0" applyAlignment="1">
      <alignment horizontal="left"/>
    </xf>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Alignment="1">
      <alignment horizontal="left" vertical="center" indent="2"/>
    </xf>
    <xf numFmtId="14" fontId="0" fillId="0" borderId="0" xfId="0" applyNumberFormat="1" applyAlignment="1">
      <alignment horizontal="right" vertical="center" indent="1"/>
    </xf>
    <xf numFmtId="0" fontId="9" fillId="0" borderId="0" xfId="0" applyFont="1" applyAlignment="1">
      <alignment horizontal="center" vertical="center"/>
    </xf>
    <xf numFmtId="168" fontId="9" fillId="0" borderId="0" xfId="0" applyNumberFormat="1" applyFont="1" applyAlignment="1">
      <alignment horizontal="center" vertical="center"/>
    </xf>
    <xf numFmtId="0" fontId="6" fillId="3" borderId="0" xfId="2">
      <alignment horizontal="left" vertical="center" indent="1"/>
    </xf>
    <xf numFmtId="0" fontId="13" fillId="0" borderId="0" xfId="1" applyAlignment="1">
      <alignment vertical="center"/>
    </xf>
    <xf numFmtId="0" fontId="0" fillId="0" borderId="0" xfId="0" applyAlignment="1">
      <alignment horizontal="left" vertical="center" indent="13"/>
    </xf>
    <xf numFmtId="0" fontId="6" fillId="3" borderId="0" xfId="2" applyAlignment="1">
      <alignment horizontal="left" vertical="center"/>
    </xf>
    <xf numFmtId="0" fontId="6" fillId="3" borderId="0" xfId="2" applyAlignment="1">
      <alignment horizontal="center" vertical="center"/>
    </xf>
    <xf numFmtId="0" fontId="11" fillId="3" borderId="0" xfId="0" applyFont="1" applyFill="1" applyAlignment="1">
      <alignment horizontal="center" vertical="center"/>
    </xf>
    <xf numFmtId="0" fontId="8" fillId="0" borderId="0" xfId="0" applyFont="1" applyAlignment="1">
      <alignment horizontal="left" vertical="center" indent="2"/>
    </xf>
    <xf numFmtId="0" fontId="0" fillId="0" borderId="0" xfId="0" applyAlignment="1">
      <alignment horizontal="left" vertical="center"/>
    </xf>
    <xf numFmtId="14" fontId="0" fillId="0" borderId="0" xfId="0" applyNumberFormat="1" applyAlignment="1">
      <alignment horizontal="right" vertical="center" wrapText="1" indent="2"/>
    </xf>
    <xf numFmtId="169" fontId="0" fillId="0" borderId="0" xfId="0" applyNumberFormat="1">
      <alignment vertical="center" wrapText="1"/>
    </xf>
    <xf numFmtId="169" fontId="0" fillId="0" borderId="0" xfId="0" applyNumberFormat="1" applyAlignment="1">
      <alignment horizontal="right" vertical="center" indent="1"/>
    </xf>
    <xf numFmtId="46" fontId="0" fillId="0" borderId="0" xfId="0" applyNumberFormat="1" applyAlignment="1">
      <alignment horizontal="right" vertical="center" wrapText="1" indent="1"/>
    </xf>
    <xf numFmtId="0" fontId="14" fillId="0" borderId="0" xfId="0" applyFont="1" applyAlignment="1">
      <alignment horizontal="left" vertical="center" indent="13"/>
    </xf>
    <xf numFmtId="0" fontId="4" fillId="0" borderId="0" xfId="0" applyFont="1">
      <alignment vertical="center" wrapText="1"/>
    </xf>
    <xf numFmtId="0" fontId="5" fillId="0" borderId="0" xfId="3" applyAlignment="1">
      <alignment horizontal="left"/>
    </xf>
    <xf numFmtId="0" fontId="7" fillId="0" borderId="0" xfId="1" applyFont="1" applyAlignment="1">
      <alignment vertical="center"/>
    </xf>
    <xf numFmtId="0" fontId="6" fillId="3" borderId="0" xfId="2">
      <alignment horizontal="left" vertical="center" indent="1"/>
    </xf>
    <xf numFmtId="0" fontId="0" fillId="0" borderId="0" xfId="0" applyAlignment="1">
      <alignment horizontal="center" vertical="center" wrapText="1"/>
    </xf>
    <xf numFmtId="0" fontId="13" fillId="2" borderId="0" xfId="1" applyFill="1" applyAlignment="1">
      <alignment vertical="center"/>
    </xf>
    <xf numFmtId="0" fontId="13" fillId="0" borderId="0" xfId="1" applyAlignment="1">
      <alignment vertical="center" wrapText="1"/>
    </xf>
    <xf numFmtId="0" fontId="15" fillId="0" borderId="0" xfId="1" applyFont="1" applyAlignment="1">
      <alignment vertical="center"/>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2" builtinId="16" customBuiltin="1"/>
    <cellStyle name="Encabezado 4" xfId="12"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6" builtinId="20" customBuiltin="1"/>
    <cellStyle name="Incorrecto" xfId="14" builtinId="27" customBuiltin="1"/>
    <cellStyle name="Millares" xfId="4" builtinId="3" customBuiltin="1"/>
    <cellStyle name="Millares [0]" xfId="5" builtinId="6" customBuiltin="1"/>
    <cellStyle name="Moneda" xfId="6" builtinId="4" customBuiltin="1"/>
    <cellStyle name="Moneda [0]" xfId="7" builtinId="7" customBuiltin="1"/>
    <cellStyle name="Neutral" xfId="15" builtinId="28" customBuiltin="1"/>
    <cellStyle name="Normal" xfId="0" builtinId="0" customBuiltin="1"/>
    <cellStyle name="Notas" xfId="10" builtinId="10" customBuiltin="1"/>
    <cellStyle name="Porcentaje" xfId="8" builtinId="5" customBuiltin="1"/>
    <cellStyle name="Salida" xfId="17" builtinId="21" customBuiltin="1"/>
    <cellStyle name="Texto de advertencia" xfId="21" builtinId="11" customBuiltin="1"/>
    <cellStyle name="Texto explicativo" xfId="11" builtinId="53" customBuiltin="1"/>
    <cellStyle name="Título" xfId="1" builtinId="15" customBuiltin="1"/>
    <cellStyle name="Título 2" xfId="3" builtinId="17" customBuiltin="1"/>
    <cellStyle name="Título 3" xfId="9" builtinId="18" customBuiltin="1"/>
    <cellStyle name="Total" xfId="22" builtinId="25" customBuiltin="1"/>
  </cellStyles>
  <dxfs count="59">
    <dxf>
      <font>
        <strike val="0"/>
        <outline val="0"/>
        <shadow val="0"/>
        <u val="none"/>
        <vertAlign val="baseline"/>
        <sz val="11"/>
        <color theme="3"/>
        <name val="Calibri"/>
        <family val="2"/>
        <scheme val="minor"/>
      </font>
      <fill>
        <patternFill patternType="none">
          <fgColor indexed="64"/>
          <bgColor auto="1"/>
        </patternFill>
      </fill>
    </dxf>
    <dxf>
      <font>
        <strike val="0"/>
        <outline val="0"/>
        <shadow val="0"/>
        <u val="none"/>
        <vertAlign val="baseline"/>
        <sz val="11"/>
        <color theme="3"/>
        <name val="Calibri"/>
        <family val="2"/>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theme="3"/>
        <name val="Calibri"/>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3"/>
        <name val="Calibri"/>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31" formatCode="[h]:mm:ss"/>
      <fill>
        <patternFill patternType="none">
          <fgColor indexed="64"/>
          <bgColor auto="1"/>
        </patternFill>
      </fill>
      <alignment horizontal="right" vertical="center" textRotation="0" wrapText="1" indent="1" justifyLastLine="0" shrinkToFit="0" readingOrder="0"/>
    </dxf>
    <dxf>
      <font>
        <strike val="0"/>
        <outline val="0"/>
        <shadow val="0"/>
        <u val="none"/>
        <vertAlign val="baseline"/>
        <sz val="11"/>
        <color theme="3"/>
        <name val="Calibri"/>
        <family val="2"/>
        <scheme val="minor"/>
      </font>
      <numFmt numFmtId="169" formatCode="h:mm:ss;@"/>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3"/>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3"/>
        <name val="Calibri"/>
        <family val="2"/>
        <scheme val="minor"/>
      </font>
      <numFmt numFmtId="19" formatCode="dd/mm/yyyy"/>
      <fill>
        <patternFill patternType="none">
          <fgColor indexed="64"/>
          <bgColor auto="1"/>
        </patternFill>
      </fill>
      <alignment horizontal="right" vertical="center" textRotation="0" wrapText="1" indent="2"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right" vertical="center" textRotation="0" wrapText="0" indent="1" justifyLastLine="0" shrinkToFit="0" readingOrder="0"/>
    </dxf>
    <dxf>
      <font>
        <color rgb="FFFF0000"/>
      </font>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font>
        <b/>
        <i val="0"/>
        <strike val="0"/>
        <condense val="0"/>
        <extend val="0"/>
        <outline val="0"/>
        <shadow val="0"/>
        <u val="none"/>
        <vertAlign val="baseline"/>
        <sz val="11"/>
        <color theme="3"/>
        <name val="Calibri"/>
        <family val="2"/>
        <scheme val="minor"/>
      </font>
    </dxf>
    <dxf>
      <numFmt numFmtId="168" formatCode="0.0"/>
    </dxf>
    <dxf>
      <numFmt numFmtId="169" formatCode="h:mm:ss;@"/>
    </dxf>
    <dxf>
      <numFmt numFmtId="19" formatCode="dd/mm/yyyy"/>
    </dxf>
    <dxf>
      <font>
        <b/>
        <i val="0"/>
      </font>
    </dxf>
    <dxf>
      <numFmt numFmtId="168" formatCode="0.0"/>
    </dxf>
    <dxf>
      <numFmt numFmtId="168" formatCode="0.0"/>
    </dxf>
    <dxf>
      <numFmt numFmtId="169" formatCode="h:mm:ss;@"/>
    </dxf>
    <dxf>
      <numFmt numFmtId="19" formatCode="dd/mm/yyyy"/>
    </dxf>
    <dxf>
      <font>
        <b/>
        <i val="0"/>
      </font>
    </dxf>
    <dxf>
      <numFmt numFmtId="168" formatCode="0.0"/>
    </dxf>
    <dxf>
      <numFmt numFmtId="168" formatCode="0.0"/>
    </dxf>
    <dxf>
      <numFmt numFmtId="169" formatCode="h:mm:ss;@"/>
    </dxf>
    <dxf>
      <numFmt numFmtId="19" formatCode="dd/mm/yyyy"/>
    </dxf>
    <dxf>
      <font>
        <b/>
        <i val="0"/>
        <color theme="3"/>
      </font>
    </dxf>
    <dxf>
      <numFmt numFmtId="168" formatCode="0.0"/>
    </dxf>
    <dxf>
      <numFmt numFmtId="168" formatCode="0.0"/>
    </dxf>
    <dxf>
      <numFmt numFmtId="169" formatCode="h:mm:ss;@"/>
    </dxf>
    <dxf>
      <numFmt numFmtId="19" formatCode="dd/mm/yyyy"/>
    </dxf>
    <dxf>
      <font>
        <b/>
        <i val="0"/>
      </font>
    </dxf>
    <dxf>
      <numFmt numFmtId="168" formatCode="0.0"/>
    </dxf>
    <dxf>
      <numFmt numFmtId="168" formatCode="0.0"/>
    </dxf>
    <dxf>
      <numFmt numFmtId="169" formatCode="h:mm:ss;@"/>
    </dxf>
    <dxf>
      <numFmt numFmtId="19" formatCode="dd/mm/yyyy"/>
    </dxf>
    <dxf>
      <font>
        <color rgb="FFFF000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Plan de ejercicio" pivot="0" count="2" xr9:uid="{00000000-0011-0000-FFFF-FFFF00000000}">
      <tableStyleElement type="wholeTable" dxfId="58"/>
      <tableStyleElement type="headerRow" dxfId="5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8"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calcChain" Target="/xl/calcChain.xml" Id="rId11" /><Relationship Type="http://schemas.openxmlformats.org/officeDocument/2006/relationships/worksheet" Target="/xl/worksheets/sheet56.xml" Id="rId5" /><Relationship Type="http://schemas.openxmlformats.org/officeDocument/2006/relationships/sharedStrings" Target="/xl/sharedStrings.xml" Id="rId10" /><Relationship Type="http://schemas.openxmlformats.org/officeDocument/2006/relationships/worksheet" Target="/xl/worksheets/sheet47.xml" Id="rId4" /><Relationship Type="http://schemas.openxmlformats.org/officeDocument/2006/relationships/styles" Target="/xl/styles.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'Seguimiento de peso'!$B$13</c:f>
              <c:strCache>
                <c:ptCount val="1"/>
                <c:pt idx="0">
                  <c:v>Cintura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'Seguimiento de cintura'!$D$5:$D$8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'Seguimiento de peso'!$B$14</c:f>
              <c:strCache>
                <c:ptCount val="1"/>
                <c:pt idx="0">
                  <c:v>Bíceps</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'Seguimiento de bíceps'!$D$5:$D$9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'Seguimiento de peso'!$B$15</c:f>
              <c:strCache>
                <c:ptCount val="1"/>
                <c:pt idx="0">
                  <c:v>Caderas</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'Seguimiento de caderas'!$D$5:$D$7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'Seguimiento de peso'!$B$16</c:f>
              <c:strCache>
                <c:ptCount val="1"/>
                <c:pt idx="0">
                  <c:v>Muslo</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'Seguimiento de muslo'!$D$5:$D$11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'Seguimiento de peso'!$B$12</c:f>
              <c:strCache>
                <c:ptCount val="1"/>
                <c:pt idx="0">
                  <c:v>Peso</c:v>
                </c:pt>
              </c:strCache>
            </c:strRef>
          </c:tx>
          <c:spPr>
            <a:solidFill>
              <a:schemeClr val="accent1">
                <a:shade val="76000"/>
              </a:schemeClr>
            </a:solidFill>
            <a:ln>
              <a:noFill/>
            </a:ln>
            <a:effectLst/>
          </c:spPr>
          <c:val>
            <c:numRef>
              <c:f>'Seguimiento de peso'!$D$20:$D$25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4.xml.rels>&#65279;<?xml version="1.0" encoding="utf-8"?><Relationships xmlns="http://schemas.openxmlformats.org/package/2006/relationships"><Relationship Type="http://schemas.openxmlformats.org/officeDocument/2006/relationships/image" Target="/xl/media/image1.png" Id="rId3" /><Relationship Type="http://schemas.openxmlformats.org/officeDocument/2006/relationships/chart" Target="/xl/charts/chart21.xml" Id="rId2" /><Relationship Type="http://schemas.openxmlformats.org/officeDocument/2006/relationships/chart" Target="/xl/charts/chart12.xml" Id="rId1" /></Relationships>
</file>

<file path=xl/drawings/_rels/drawing23.xml.rels>&#65279;<?xml version="1.0" encoding="utf-8"?><Relationships xmlns="http://schemas.openxmlformats.org/package/2006/relationships"><Relationship Type="http://schemas.openxmlformats.org/officeDocument/2006/relationships/image" Target="/xl/media/image1.png" Id="rId1" /></Relationships>
</file>

<file path=xl/drawings/_rels/drawing31.xml.rels>&#65279;<?xml version="1.0" encoding="utf-8"?><Relationships xmlns="http://schemas.openxmlformats.org/package/2006/relationships"><Relationship Type="http://schemas.openxmlformats.org/officeDocument/2006/relationships/image" Target="/xl/media/image1.png" Id="rId1" /></Relationships>
</file>

<file path=xl/drawings/_rels/drawing47.xml.rels>&#65279;<?xml version="1.0" encoding="utf-8"?><Relationships xmlns="http://schemas.openxmlformats.org/package/2006/relationships"><Relationship Type="http://schemas.openxmlformats.org/officeDocument/2006/relationships/image" Target="/xl/media/image1.png" Id="rId1" /></Relationships>
</file>

<file path=xl/drawings/_rels/drawing56.xml.rels>&#65279;<?xml version="1.0" encoding="utf-8"?><Relationships xmlns="http://schemas.openxmlformats.org/package/2006/relationships"><Relationship Type="http://schemas.openxmlformats.org/officeDocument/2006/relationships/image" Target="/xl/media/image1.png" Id="rId1" /></Relationships>
</file>

<file path=xl/drawings/_rels/drawing65.xml.rels>&#65279;<?xml version="1.0" encoding="utf-8"?><Relationships xmlns="http://schemas.openxmlformats.org/package/2006/relationships"><Relationship Type="http://schemas.openxmlformats.org/officeDocument/2006/relationships/image" Target="/xl/media/image22.png" Id="rId1" /></Relationships>
</file>

<file path=xl/drawings/_rels/drawing72.xml.rels>&#65279;<?xml version="1.0" encoding="utf-8"?><Relationships xmlns="http://schemas.openxmlformats.org/package/2006/relationships"><Relationship Type="http://schemas.openxmlformats.org/officeDocument/2006/relationships/image" Target="/xl/media/image1.png" Id="rId1" /></Relationships>
</file>

<file path=xl/drawings/drawing14.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18</xdr:col>
      <xdr:colOff>457200</xdr:colOff>
      <xdr:row>8</xdr:row>
      <xdr:rowOff>238125</xdr:rowOff>
    </xdr:to>
    <xdr:graphicFrame macro="">
      <xdr:nvGraphicFramePr>
        <xdr:cNvPr id="2" name="BodySize" descr="Gráfico de líneas que realiza un seguimiento del progreso de cada estadística inicial, incluidos los bíceps, las caderas, la cintura y los muslos">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18</xdr:col>
      <xdr:colOff>533400</xdr:colOff>
      <xdr:row>16</xdr:row>
      <xdr:rowOff>209550</xdr:rowOff>
    </xdr:to>
    <xdr:graphicFrame macro="">
      <xdr:nvGraphicFramePr>
        <xdr:cNvPr id="3" name="Peso" descr="Gráfico de áreas que realiza un seguimiento del progreso de peso">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76200</xdr:colOff>
      <xdr:row>0</xdr:row>
      <xdr:rowOff>133350</xdr:rowOff>
    </xdr:from>
    <xdr:to>
      <xdr:col>18</xdr:col>
      <xdr:colOff>326517</xdr:colOff>
      <xdr:row>0</xdr:row>
      <xdr:rowOff>712834</xdr:rowOff>
    </xdr:to>
    <xdr:pic>
      <xdr:nvPicPr>
        <xdr:cNvPr id="4" name="Imagen 3" descr="Silueta de una persona en diversas posiciones de ejercicio">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00550" y="133350"/>
          <a:ext cx="7479792" cy="57948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n 3" descr="Silueta de una persona en diversas posiciones de ejercicio">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n 3" descr="Silueta de una persona en diversas posiciones de ejercicio">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n 3" descr="Silueta de una persona en diversas posiciones de ejercicio">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n 3" descr="Silueta de una persona en diversas posiciones de ejercicio">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7</xdr:col>
      <xdr:colOff>1762125</xdr:colOff>
      <xdr:row>0</xdr:row>
      <xdr:rowOff>712834</xdr:rowOff>
    </xdr:to>
    <xdr:pic>
      <xdr:nvPicPr>
        <xdr:cNvPr id="3" name="Imagen 2" descr="Silueta de una persona en diversas posiciones de ejercicio">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10</xdr:col>
      <xdr:colOff>316992</xdr:colOff>
      <xdr:row>0</xdr:row>
      <xdr:rowOff>712834</xdr:rowOff>
    </xdr:to>
    <xdr:pic>
      <xdr:nvPicPr>
        <xdr:cNvPr id="3" name="Imagen 2" descr="Silueta de una persona en diversas posiciones de ejercici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WeightTracker" displayName="WeightTracker" ref="B19:D25">
  <autoFilter ref="B19:D25" xr:uid="{00000000-0009-0000-0100-00001D000000}"/>
  <tableColumns count="3">
    <tableColumn id="1" xr3:uid="{00000000-0010-0000-0000-000001000000}" name="Fecha" totalsRowLabel="Total" dataDxfId="54">
      <calculatedColumnFormula>TODAY()+30+ROW()</calculatedColumnFormula>
    </tableColumn>
    <tableColumn id="3" xr3:uid="{00000000-0010-0000-0000-000003000000}" name="Hora" dataDxfId="53"/>
    <tableColumn id="2" xr3:uid="{00000000-0010-0000-0000-000002000000}" name="Peso" totalsRowFunction="sum" dataDxfId="52" totalsRowDxfId="51"/>
  </tableColumns>
  <tableStyleInfo name="Plan de ejercicio" showFirstColumn="0" showLastColumn="0" showRowStripes="1" showColumnStripes="0"/>
  <extLst>
    <ext xmlns:x14="http://schemas.microsoft.com/office/spreadsheetml/2009/9/main" uri="{504A1905-F514-4f6f-8877-14C23A59335A}">
      <x14:table altTextSummary="Escribe la fecha, la hora y el peso en esta tabla"/>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WaistTracker" displayName="WaistTracker" ref="B4:D8">
  <autoFilter ref="B4:D8" xr:uid="{00000000-0009-0000-0100-000021000000}"/>
  <tableColumns count="3">
    <tableColumn id="1" xr3:uid="{00000000-0010-0000-0100-000001000000}" name="Fecha" totalsRowLabel="Total" dataDxfId="49">
      <calculatedColumnFormula>TODAY()+30+ROW()</calculatedColumnFormula>
    </tableColumn>
    <tableColumn id="3" xr3:uid="{00000000-0010-0000-0100-000003000000}" name="Hora" dataDxfId="48"/>
    <tableColumn id="2" xr3:uid="{00000000-0010-0000-0100-000002000000}" name="Talla" totalsRowFunction="sum" dataDxfId="47" totalsRowDxfId="46"/>
  </tableColumns>
  <tableStyleInfo name="Plan de ejercicio" showFirstColumn="0" showLastColumn="0" showRowStripes="1" showColumnStripes="0"/>
  <extLst>
    <ext xmlns:x14="http://schemas.microsoft.com/office/spreadsheetml/2009/9/main" uri="{504A1905-F514-4f6f-8877-14C23A59335A}">
      <x14:table altTextSummary="Escribe la fecha, la hora y el tamaño en esta tabla"/>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BicepTracker" displayName="BicepTracker" ref="B4:D9">
  <autoFilter ref="B4:D9" xr:uid="{00000000-0009-0000-0100-000028000000}"/>
  <tableColumns count="3">
    <tableColumn id="1" xr3:uid="{00000000-0010-0000-0200-000001000000}" name="Fecha" totalsRowLabel="Total" dataDxfId="44">
      <calculatedColumnFormula>TODAY()+30+ROW()</calculatedColumnFormula>
    </tableColumn>
    <tableColumn id="3" xr3:uid="{00000000-0010-0000-0200-000003000000}" name="Hora" dataDxfId="43"/>
    <tableColumn id="2" xr3:uid="{00000000-0010-0000-0200-000002000000}" name="Talla" totalsRowFunction="sum" dataDxfId="42" totalsRowDxfId="41"/>
  </tableColumns>
  <tableStyleInfo name="Plan de ejercicio" showFirstColumn="0" showLastColumn="0" showRowStripes="1" showColumnStripes="0"/>
  <extLst>
    <ext xmlns:x14="http://schemas.microsoft.com/office/spreadsheetml/2009/9/main" uri="{504A1905-F514-4f6f-8877-14C23A59335A}">
      <x14:table altTextSummary="Escribe la fecha, la hora y el tamaño en esta tabla"/>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HipsTracker" displayName="HipsTracker" ref="B4:D7">
  <autoFilter ref="B4:D7" xr:uid="{00000000-0009-0000-0100-00001A000000}"/>
  <tableColumns count="3">
    <tableColumn id="1" xr3:uid="{00000000-0010-0000-0300-000001000000}" name="Fecha" totalsRowLabel="Total" dataDxfId="39">
      <calculatedColumnFormula>TODAY()+30+ROW()</calculatedColumnFormula>
    </tableColumn>
    <tableColumn id="3" xr3:uid="{00000000-0010-0000-0300-000003000000}" name="Hora" dataDxfId="38"/>
    <tableColumn id="2" xr3:uid="{00000000-0010-0000-0300-000002000000}" name="Talla" totalsRowFunction="sum" dataDxfId="37" totalsRowDxfId="36"/>
  </tableColumns>
  <tableStyleInfo name="Plan de ejercicio" showFirstColumn="0" showLastColumn="0" showRowStripes="1" showColumnStripes="0"/>
  <extLst>
    <ext xmlns:x14="http://schemas.microsoft.com/office/spreadsheetml/2009/9/main" uri="{504A1905-F514-4f6f-8877-14C23A59335A}">
      <x14:table altTextSummary="Escribe la fecha, la hora y el tamaño en esta tabla"/>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hingTracker" displayName="ThingTracker" ref="B4:D11" totalsRowShown="0">
  <autoFilter ref="B4:D11" xr:uid="{00000000-0009-0000-0100-000016000000}"/>
  <tableColumns count="3">
    <tableColumn id="1" xr3:uid="{00000000-0010-0000-0400-000001000000}" name="Fecha" dataDxfId="34">
      <calculatedColumnFormula>TODAY()+30+ROW()</calculatedColumnFormula>
    </tableColumn>
    <tableColumn id="3" xr3:uid="{00000000-0010-0000-0400-000003000000}" name="Hora" dataDxfId="33"/>
    <tableColumn id="2" xr3:uid="{00000000-0010-0000-0400-000002000000}" name="Talla" dataDxfId="32"/>
  </tableColumns>
  <tableStyleInfo name="Plan de ejercicio" showFirstColumn="0" showLastColumn="0" showRowStripes="1" showColumnStripes="0"/>
  <extLst>
    <ext xmlns:x14="http://schemas.microsoft.com/office/spreadsheetml/2009/9/main" uri="{504A1905-F514-4f6f-8877-14C23A59335A}">
      <x14:table altTextSummary="Escribe la fecha, la hora y el tamaño en esta tabla"/>
    </ext>
  </extLst>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ActivityLog" displayName="ActivityLog" ref="B10:H15" dataDxfId="0">
  <autoFilter ref="B10:H15" xr:uid="{00000000-0009-0000-0100-000007000000}"/>
  <tableColumns count="7">
    <tableColumn id="1" xr3:uid="{00000000-0010-0000-0500-000001000000}" name="FECHA" totalsRowLabel="TOTAL" dataDxfId="7" totalsRowDxfId="31"/>
    <tableColumn id="2" xr3:uid="{00000000-0010-0000-0500-000002000000}" name="ACTIVIDAD" dataDxfId="6"/>
    <tableColumn id="9" xr3:uid="{00000000-0010-0000-0500-000009000000}" name="HORA DE INICIO" dataDxfId="5" totalsRowDxfId="30"/>
    <tableColumn id="10" xr3:uid="{00000000-0010-0000-0500-00000A000000}" name="DURACIÓN" dataDxfId="4" totalsRowDxfId="29"/>
    <tableColumn id="3" xr3:uid="{00000000-0010-0000-0500-000003000000}" name="DISTANCIA" totalsRowFunction="sum" dataDxfId="3"/>
    <tableColumn id="5" xr3:uid="{00000000-0010-0000-0500-000005000000}" name="CALORÍAS" totalsRowFunction="sum" dataDxfId="2" totalsRowDxfId="28"/>
    <tableColumn id="7" xr3:uid="{00000000-0010-0000-0500-000007000000}" name="NOTA" totalsRowFunction="count" dataDxfId="1"/>
  </tableColumns>
  <tableStyleInfo name="Plan de ejercicio" showFirstColumn="0" showLastColumn="0" showRowStripes="1" showColumnStripes="0"/>
  <extLst>
    <ext xmlns:x14="http://schemas.microsoft.com/office/spreadsheetml/2009/9/main" uri="{504A1905-F514-4f6f-8877-14C23A59335A}">
      <x14:table altTextSummary="Escribe la fecha, la hora de inicio, la duración, la distancia, las calorías y notas y selecciona Actividad en esta tabla_x000d__x000a_Imagen: silueta de una persona en diversas posiciones de ejercicio"/>
    </ext>
  </extLst>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FoodLog" displayName="FoodLog" ref="B7:L18">
  <autoFilter ref="B7:L18" xr:uid="{00000000-0009-0000-0100-000008000000}"/>
  <tableColumns count="11">
    <tableColumn id="4" xr3:uid="{00000000-0010-0000-0600-000004000000}" name="FECHA" totalsRowLabel="Totals" dataDxfId="26"/>
    <tableColumn id="1" xr3:uid="{00000000-0010-0000-0600-000001000000}" name="COMIDA" dataDxfId="25"/>
    <tableColumn id="2" xr3:uid="{00000000-0010-0000-0600-000002000000}" name="ALIMENTO" dataDxfId="24"/>
    <tableColumn id="3" xr3:uid="{00000000-0010-0000-0600-000003000000}" name="CALORÍAS" totalsRowFunction="sum" dataDxfId="23" totalsRowDxfId="22"/>
    <tableColumn id="5" xr3:uid="{00000000-0010-0000-0600-000005000000}" name="GRASA" totalsRowFunction="sum" dataDxfId="21" totalsRowDxfId="20"/>
    <tableColumn id="6" xr3:uid="{00000000-0010-0000-0600-000006000000}" name="COLESTEROL" totalsRowFunction="sum" dataDxfId="19" totalsRowDxfId="18"/>
    <tableColumn id="7" xr3:uid="{00000000-0010-0000-0600-000007000000}" name="SODIO" totalsRowFunction="sum" dataDxfId="17" totalsRowDxfId="16"/>
    <tableColumn id="8" xr3:uid="{00000000-0010-0000-0600-000008000000}" name="CARBOHIDRATOS" totalsRowFunction="sum" dataDxfId="15" totalsRowDxfId="14"/>
    <tableColumn id="9" xr3:uid="{00000000-0010-0000-0600-000009000000}" name="PROTEÍNAS" totalsRowFunction="sum" dataDxfId="13" totalsRowDxfId="12"/>
    <tableColumn id="12" xr3:uid="{00000000-0010-0000-0600-00000C000000}" name="AZÚCAR" totalsRowFunction="sum" dataDxfId="11" totalsRowDxfId="10"/>
    <tableColumn id="13" xr3:uid="{00000000-0010-0000-0600-00000D000000}" name="FIBRA" totalsRowFunction="sum" dataDxfId="9" totalsRowDxfId="8"/>
  </tableColumns>
  <tableStyleInfo name="Plan de ejercicio" showFirstColumn="0" showLastColumn="0" showRowStripes="1" showColumnStripes="0"/>
  <extLst>
    <ext xmlns:x14="http://schemas.microsoft.com/office/spreadsheetml/2009/9/main" uri="{504A1905-F514-4f6f-8877-14C23A59335A}">
      <x14:table altTextSummary=" Escribe la fecha, el tipo de comida y los alimentos en esta tabla. Personaliza los encabezados de tabla para realizar un seguimiento de las necesidades específicas de alimentación"/>
    </ext>
  </extLst>
</table>
</file>

<file path=xl/theme/theme1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&#65279;<?xml version="1.0" encoding="utf-8"?><Relationships xmlns="http://schemas.openxmlformats.org/package/2006/relationships"><Relationship Type="http://schemas.openxmlformats.org/officeDocument/2006/relationships/table" Target="/xl/tables/table14.xml" Id="rId3" /><Relationship Type="http://schemas.openxmlformats.org/officeDocument/2006/relationships/drawing" Target="/xl/drawings/drawing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table" Target="/xl/tables/table23.xml" Id="rId3" /><Relationship Type="http://schemas.openxmlformats.org/officeDocument/2006/relationships/drawing" Target="/xl/drawings/drawing23.xml" Id="rId2" /><Relationship Type="http://schemas.openxmlformats.org/officeDocument/2006/relationships/printerSettings" Target="/xl/printerSettings/printerSettings23.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7.xml.rels>&#65279;<?xml version="1.0" encoding="utf-8"?><Relationships xmlns="http://schemas.openxmlformats.org/package/2006/relationships"><Relationship Type="http://schemas.openxmlformats.org/officeDocument/2006/relationships/table" Target="/xl/tables/table47.xml" Id="rId3" /><Relationship Type="http://schemas.openxmlformats.org/officeDocument/2006/relationships/drawing" Target="/xl/drawings/drawing47.xml" Id="rId2" /><Relationship Type="http://schemas.openxmlformats.org/officeDocument/2006/relationships/printerSettings" Target="/xl/printerSettings/printerSettings47.bin" Id="rId1" /></Relationships>
</file>

<file path=xl/worksheets/_rels/sheet56.xml.rels>&#65279;<?xml version="1.0" encoding="utf-8"?><Relationships xmlns="http://schemas.openxmlformats.org/package/2006/relationships"><Relationship Type="http://schemas.openxmlformats.org/officeDocument/2006/relationships/table" Target="/xl/tables/table56.xml" Id="rId3" /><Relationship Type="http://schemas.openxmlformats.org/officeDocument/2006/relationships/drawing" Target="/xl/drawings/drawing56.xml" Id="rId2" /><Relationship Type="http://schemas.openxmlformats.org/officeDocument/2006/relationships/printerSettings" Target="/xl/printerSettings/printerSettings56.bin" Id="rId1" /></Relationships>
</file>

<file path=xl/worksheets/_rels/sheet65.xml.rels>&#65279;<?xml version="1.0" encoding="utf-8"?><Relationships xmlns="http://schemas.openxmlformats.org/package/2006/relationships"><Relationship Type="http://schemas.openxmlformats.org/officeDocument/2006/relationships/table" Target="/xl/tables/table65.xml" Id="rId3" /><Relationship Type="http://schemas.openxmlformats.org/officeDocument/2006/relationships/drawing" Target="/xl/drawings/drawing65.xml" Id="rId2" /><Relationship Type="http://schemas.openxmlformats.org/officeDocument/2006/relationships/printerSettings" Target="/xl/printerSettings/printerSettings65.bin" Id="rId1" /></Relationships>
</file>

<file path=xl/worksheets/_rels/sheet72.xml.rels>&#65279;<?xml version="1.0" encoding="utf-8"?><Relationships xmlns="http://schemas.openxmlformats.org/package/2006/relationships"><Relationship Type="http://schemas.openxmlformats.org/officeDocument/2006/relationships/table" Target="/xl/tables/table72.xml" Id="rId3" /><Relationship Type="http://schemas.openxmlformats.org/officeDocument/2006/relationships/drawing" Target="/xl/drawings/drawing72.xml" Id="rId2" /><Relationship Type="http://schemas.openxmlformats.org/officeDocument/2006/relationships/printerSettings" Target="/xl/printerSettings/printerSettings72.bin"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baseColWidth="10" defaultColWidth="9.140625" defaultRowHeight="18" customHeight="1" x14ac:dyDescent="0.25"/>
  <cols>
    <col min="1" max="1" width="2.7109375" customWidth="1"/>
    <col min="2" max="4" width="15.28515625" customWidth="1"/>
    <col min="5" max="5" width="16.28515625" customWidth="1"/>
    <col min="6" max="6" width="9.42578125" customWidth="1"/>
    <col min="7" max="7" width="9.28515625" customWidth="1"/>
    <col min="8" max="8" width="2.7109375" customWidth="1"/>
    <col min="9" max="9" width="11.5703125" customWidth="1"/>
    <col min="10" max="10" width="9.42578125" customWidth="1"/>
    <col min="11" max="11" width="9.28515625" customWidth="1"/>
    <col min="12" max="12" width="2.7109375" customWidth="1"/>
    <col min="13" max="13" width="11.5703125" customWidth="1"/>
    <col min="14" max="14" width="9.42578125" customWidth="1"/>
    <col min="15" max="15" width="9.28515625" customWidth="1"/>
    <col min="16" max="16" width="2.7109375" customWidth="1"/>
    <col min="17" max="17" width="11.5703125" customWidth="1"/>
    <col min="18" max="18" width="9.42578125" customWidth="1"/>
    <col min="19" max="19" width="9.28515625" customWidth="1"/>
    <col min="20" max="20" width="2.7109375" customWidth="1"/>
  </cols>
  <sheetData>
    <row r="1" spans="2:19" ht="57.75" customHeight="1" x14ac:dyDescent="0.25">
      <c r="B1" s="34" t="s">
        <v>0</v>
      </c>
      <c r="C1" s="34"/>
      <c r="D1" s="34"/>
      <c r="E1" s="34"/>
      <c r="F1" s="32" t="s">
        <v>22</v>
      </c>
      <c r="G1" s="32"/>
      <c r="H1" s="32"/>
      <c r="I1" s="32"/>
      <c r="J1" s="32"/>
      <c r="K1" s="32"/>
      <c r="L1" s="32"/>
      <c r="M1" s="32"/>
      <c r="N1" s="32"/>
      <c r="O1" s="32"/>
      <c r="P1" s="32"/>
      <c r="Q1" s="32"/>
      <c r="R1" s="32"/>
      <c r="S1" s="32"/>
    </row>
    <row r="2" spans="2:19" ht="21" customHeight="1" x14ac:dyDescent="0.25">
      <c r="B2" s="34"/>
      <c r="C2" s="34"/>
      <c r="D2" s="34"/>
      <c r="E2" s="34"/>
      <c r="F2" s="32"/>
      <c r="G2" s="32"/>
      <c r="H2" s="32"/>
      <c r="I2" s="32"/>
      <c r="J2" s="32"/>
      <c r="K2" s="32"/>
      <c r="L2" s="32"/>
      <c r="M2" s="32"/>
      <c r="N2" s="32"/>
      <c r="O2" s="32"/>
      <c r="P2" s="32"/>
      <c r="Q2" s="32"/>
      <c r="R2" s="32"/>
      <c r="S2" s="32"/>
    </row>
    <row r="3" spans="2:19" ht="30.75" customHeight="1" x14ac:dyDescent="0.25">
      <c r="B3" s="35" t="s">
        <v>1</v>
      </c>
      <c r="C3" s="35"/>
      <c r="D3" s="35"/>
      <c r="E3" s="25" t="str">
        <f>"TAMAÑO "&amp;IF(UnitOfMeasure="Imperial","(in)","(cm)")</f>
        <v>TAMAÑO (in)</v>
      </c>
      <c r="F3" s="36"/>
      <c r="G3" s="36"/>
      <c r="H3" s="36"/>
      <c r="I3" s="36"/>
      <c r="J3" s="36"/>
      <c r="K3" s="36"/>
      <c r="L3" s="36"/>
      <c r="M3" s="36"/>
      <c r="N3" s="36"/>
      <c r="O3" s="36"/>
      <c r="P3" s="36"/>
      <c r="Q3" s="36"/>
      <c r="R3" s="36"/>
      <c r="S3" s="36"/>
    </row>
    <row r="4" spans="2:19" ht="22.5" customHeight="1" x14ac:dyDescent="0.25">
      <c r="B4" s="13" t="s">
        <v>2</v>
      </c>
      <c r="C4" s="11" t="s">
        <v>15</v>
      </c>
      <c r="D4" s="8"/>
      <c r="E4" s="32" t="s">
        <v>20</v>
      </c>
      <c r="F4" s="32"/>
      <c r="G4" s="32"/>
      <c r="H4" s="32"/>
      <c r="I4" s="32"/>
      <c r="J4" s="32"/>
      <c r="K4" s="32"/>
      <c r="L4" s="32"/>
      <c r="M4" s="32"/>
      <c r="N4" s="32"/>
      <c r="O4" s="32"/>
      <c r="P4" s="32"/>
      <c r="Q4" s="32"/>
      <c r="R4" s="32"/>
      <c r="S4" s="32"/>
    </row>
    <row r="5" spans="2:19" ht="21.75" customHeight="1" x14ac:dyDescent="0.25">
      <c r="B5" s="13" t="s">
        <v>3</v>
      </c>
      <c r="C5" s="11">
        <v>35</v>
      </c>
      <c r="D5" s="8"/>
      <c r="E5" s="32"/>
      <c r="F5" s="32"/>
      <c r="G5" s="32"/>
      <c r="H5" s="32"/>
      <c r="I5" s="32"/>
      <c r="J5" s="32"/>
      <c r="K5" s="32"/>
      <c r="L5" s="32"/>
      <c r="M5" s="32"/>
      <c r="N5" s="32"/>
      <c r="O5" s="32"/>
      <c r="P5" s="32"/>
      <c r="Q5" s="32"/>
      <c r="R5" s="32"/>
      <c r="S5" s="32"/>
    </row>
    <row r="6" spans="2:19" ht="21.75" customHeight="1" x14ac:dyDescent="0.25">
      <c r="B6" s="13" t="s">
        <v>4</v>
      </c>
      <c r="C6" s="11">
        <v>64</v>
      </c>
      <c r="D6" s="8"/>
      <c r="E6" s="32"/>
      <c r="F6" s="32"/>
      <c r="G6" s="32"/>
      <c r="H6" s="32"/>
      <c r="I6" s="32"/>
      <c r="J6" s="32"/>
      <c r="K6" s="32"/>
      <c r="L6" s="32"/>
      <c r="M6" s="32"/>
      <c r="N6" s="32"/>
      <c r="O6" s="32"/>
      <c r="P6" s="32"/>
      <c r="Q6" s="32"/>
      <c r="R6" s="32"/>
      <c r="S6" s="32"/>
    </row>
    <row r="7" spans="2:19" ht="21.75" customHeight="1" x14ac:dyDescent="0.25">
      <c r="B7" s="13" t="s">
        <v>5</v>
      </c>
      <c r="C7" s="8" t="s">
        <v>16</v>
      </c>
      <c r="D7" s="8"/>
      <c r="E7" s="32"/>
      <c r="F7" s="32"/>
      <c r="G7" s="32"/>
      <c r="H7" s="32"/>
      <c r="I7" s="32"/>
      <c r="J7" s="32"/>
      <c r="K7" s="32"/>
      <c r="L7" s="32"/>
      <c r="M7" s="32"/>
      <c r="N7" s="32"/>
      <c r="O7" s="32"/>
      <c r="P7" s="32"/>
      <c r="Q7" s="32"/>
      <c r="R7" s="32"/>
      <c r="S7" s="32"/>
    </row>
    <row r="8" spans="2:19" ht="21.75" customHeight="1" x14ac:dyDescent="0.25">
      <c r="B8" s="13" t="s">
        <v>6</v>
      </c>
      <c r="C8" s="12">
        <f>IF(AllComplete,IMC,"")</f>
        <v>26.602783203125</v>
      </c>
      <c r="D8" s="8"/>
      <c r="E8" s="32"/>
      <c r="F8" s="32"/>
      <c r="G8" s="32"/>
      <c r="H8" s="32"/>
      <c r="I8" s="32"/>
      <c r="J8" s="32"/>
      <c r="K8" s="32"/>
      <c r="L8" s="32"/>
      <c r="M8" s="32"/>
      <c r="N8" s="32"/>
      <c r="O8" s="32"/>
      <c r="P8" s="32"/>
      <c r="Q8" s="32"/>
      <c r="R8" s="32"/>
      <c r="S8" s="32"/>
    </row>
    <row r="9" spans="2:19" ht="25.5" customHeight="1" x14ac:dyDescent="0.25">
      <c r="B9" s="36" t="str">
        <f>IF(AllComplete,"","Escriba la altura y el peso actual para calcular el IMC")</f>
        <v/>
      </c>
      <c r="C9" s="36"/>
      <c r="D9" s="36"/>
      <c r="E9" s="32"/>
      <c r="F9" s="32"/>
      <c r="G9" s="32"/>
      <c r="H9" s="32"/>
      <c r="I9" s="32"/>
      <c r="J9" s="32"/>
      <c r="K9" s="32"/>
      <c r="L9" s="32"/>
      <c r="M9" s="32"/>
      <c r="N9" s="32"/>
      <c r="O9" s="32"/>
      <c r="P9" s="32"/>
      <c r="Q9" s="32"/>
      <c r="R9" s="32"/>
      <c r="S9" s="32"/>
    </row>
    <row r="10" spans="2:19" ht="30.75" customHeight="1" x14ac:dyDescent="0.25">
      <c r="B10" s="35" t="s">
        <v>7</v>
      </c>
      <c r="C10" s="35"/>
      <c r="D10" s="35"/>
      <c r="E10" s="25" t="str">
        <f>"PESO " &amp;IF(UnitOfMeasure="Imperial","(kg)","(kg)")</f>
        <v>PESO (kg)</v>
      </c>
      <c r="F10" s="36"/>
      <c r="G10" s="36"/>
      <c r="H10" s="36"/>
      <c r="I10" s="36"/>
      <c r="J10" s="36"/>
      <c r="K10" s="36"/>
      <c r="L10" s="36"/>
      <c r="M10" s="36"/>
      <c r="N10" s="36"/>
      <c r="O10" s="36"/>
      <c r="P10" s="36"/>
      <c r="Q10" s="36"/>
      <c r="R10" s="36"/>
      <c r="S10" s="36"/>
    </row>
    <row r="11" spans="2:19" ht="21.75" customHeight="1" x14ac:dyDescent="0.25">
      <c r="B11" s="14" t="s">
        <v>8</v>
      </c>
      <c r="C11" s="6" t="s">
        <v>17</v>
      </c>
      <c r="D11" s="6" t="s">
        <v>19</v>
      </c>
      <c r="E11" s="32" t="s">
        <v>21</v>
      </c>
      <c r="F11" s="32"/>
      <c r="G11" s="32"/>
      <c r="H11" s="32"/>
      <c r="I11" s="32"/>
      <c r="J11" s="32"/>
      <c r="K11" s="32"/>
      <c r="L11" s="32"/>
      <c r="M11" s="32"/>
      <c r="N11" s="32"/>
      <c r="O11" s="32"/>
      <c r="P11" s="32"/>
      <c r="Q11" s="32"/>
      <c r="R11" s="32"/>
      <c r="S11" s="32"/>
    </row>
    <row r="12" spans="2:19" ht="21.75" customHeight="1" x14ac:dyDescent="0.25">
      <c r="B12" s="13" t="s">
        <v>9</v>
      </c>
      <c r="C12" s="1">
        <v>155</v>
      </c>
      <c r="D12" s="1">
        <v>140</v>
      </c>
      <c r="E12" s="32"/>
      <c r="F12" s="32"/>
      <c r="G12" s="32"/>
      <c r="H12" s="32"/>
      <c r="I12" s="32"/>
      <c r="J12" s="32"/>
      <c r="K12" s="32"/>
      <c r="L12" s="32"/>
      <c r="M12" s="32"/>
      <c r="N12" s="32"/>
      <c r="O12" s="32"/>
      <c r="P12" s="32"/>
      <c r="Q12" s="32"/>
      <c r="R12" s="32"/>
      <c r="S12" s="32"/>
    </row>
    <row r="13" spans="2:19" ht="21.75" customHeight="1" x14ac:dyDescent="0.25">
      <c r="B13" s="13" t="s">
        <v>10</v>
      </c>
      <c r="C13" s="1">
        <v>36</v>
      </c>
      <c r="D13" s="1">
        <v>28</v>
      </c>
      <c r="E13" s="32"/>
      <c r="F13" s="32"/>
      <c r="G13" s="32"/>
      <c r="H13" s="32"/>
      <c r="I13" s="32"/>
      <c r="J13" s="32"/>
      <c r="K13" s="32"/>
      <c r="L13" s="32"/>
      <c r="M13" s="32"/>
      <c r="N13" s="32"/>
      <c r="O13" s="32"/>
      <c r="P13" s="32"/>
      <c r="Q13" s="32"/>
      <c r="R13" s="32"/>
      <c r="S13" s="32"/>
    </row>
    <row r="14" spans="2:19" ht="21.75" customHeight="1" x14ac:dyDescent="0.25">
      <c r="B14" s="13" t="s">
        <v>11</v>
      </c>
      <c r="C14" s="1">
        <v>13.5</v>
      </c>
      <c r="D14" s="1">
        <v>14</v>
      </c>
      <c r="E14" s="32"/>
      <c r="F14" s="32"/>
      <c r="G14" s="32"/>
      <c r="H14" s="32"/>
      <c r="I14" s="32"/>
      <c r="J14" s="32"/>
      <c r="K14" s="32"/>
      <c r="L14" s="32"/>
      <c r="M14" s="32"/>
      <c r="N14" s="32"/>
      <c r="O14" s="32"/>
      <c r="P14" s="32"/>
      <c r="Q14" s="32"/>
      <c r="R14" s="32"/>
      <c r="S14" s="32"/>
    </row>
    <row r="15" spans="2:19" ht="21.75" customHeight="1" x14ac:dyDescent="0.25">
      <c r="B15" s="13" t="s">
        <v>12</v>
      </c>
      <c r="C15" s="1">
        <v>45</v>
      </c>
      <c r="D15" s="1">
        <v>38</v>
      </c>
      <c r="E15" s="32"/>
      <c r="F15" s="32"/>
      <c r="G15" s="32"/>
      <c r="H15" s="32"/>
      <c r="I15" s="32"/>
      <c r="J15" s="32"/>
      <c r="K15" s="32"/>
      <c r="L15" s="32"/>
      <c r="M15" s="32"/>
      <c r="N15" s="32"/>
      <c r="O15" s="32"/>
      <c r="P15" s="32"/>
      <c r="Q15" s="32"/>
      <c r="R15" s="32"/>
      <c r="S15" s="32"/>
    </row>
    <row r="16" spans="2:19" ht="21.75" customHeight="1" x14ac:dyDescent="0.25">
      <c r="B16" s="13" t="s">
        <v>13</v>
      </c>
      <c r="C16" s="1">
        <v>22</v>
      </c>
      <c r="D16" s="1">
        <v>17</v>
      </c>
      <c r="E16" s="32"/>
      <c r="F16" s="32"/>
      <c r="G16" s="32"/>
      <c r="H16" s="32"/>
      <c r="I16" s="32"/>
      <c r="J16" s="32"/>
      <c r="K16" s="32"/>
      <c r="L16" s="32"/>
      <c r="M16" s="32"/>
      <c r="N16" s="32"/>
      <c r="O16" s="32"/>
      <c r="P16" s="32"/>
      <c r="Q16" s="32"/>
      <c r="R16" s="32"/>
      <c r="S16" s="32"/>
    </row>
    <row r="17" spans="2:19" ht="21.2" customHeight="1" x14ac:dyDescent="0.25">
      <c r="B17" s="36"/>
      <c r="C17" s="36"/>
      <c r="D17" s="36"/>
      <c r="E17" s="32"/>
      <c r="F17" s="32"/>
      <c r="G17" s="32"/>
      <c r="H17" s="32"/>
      <c r="I17" s="32"/>
      <c r="J17" s="32"/>
      <c r="K17" s="32"/>
      <c r="L17" s="32"/>
      <c r="M17" s="32"/>
      <c r="N17" s="32"/>
      <c r="O17" s="32"/>
      <c r="P17" s="32"/>
      <c r="Q17" s="32"/>
      <c r="R17" s="32"/>
      <c r="S17" s="32"/>
    </row>
    <row r="18" spans="2:19" ht="18" customHeight="1" x14ac:dyDescent="0.3">
      <c r="B18" s="33" t="str">
        <f>"SEGUIMIENTO DE "&amp;UPPER(CONCATENATE(WeightLabel))</f>
        <v>SEGUIMIENTO DE PESO</v>
      </c>
      <c r="C18" s="33"/>
      <c r="D18" s="33"/>
    </row>
    <row r="19" spans="2:19" ht="18" customHeight="1" x14ac:dyDescent="0.25">
      <c r="B19" t="s">
        <v>14</v>
      </c>
      <c r="C19" t="s">
        <v>18</v>
      </c>
      <c r="D19" t="s">
        <v>9</v>
      </c>
    </row>
    <row r="20" spans="2:19" ht="18" customHeight="1" x14ac:dyDescent="0.25">
      <c r="B20" s="4">
        <f t="shared" ref="B20:B25" ca="1" si="0">TODAY()+30+ROW()</f>
        <v>43658</v>
      </c>
      <c r="C20" s="28">
        <v>0.33333333333333331</v>
      </c>
      <c r="D20" s="5">
        <v>155</v>
      </c>
    </row>
    <row r="21" spans="2:19" ht="18" customHeight="1" x14ac:dyDescent="0.25">
      <c r="B21" s="4">
        <f t="shared" ca="1" si="0"/>
        <v>43659</v>
      </c>
      <c r="C21" s="28">
        <v>0.58333333333333337</v>
      </c>
      <c r="D21" s="5">
        <v>154.5</v>
      </c>
    </row>
    <row r="22" spans="2:19" ht="18" customHeight="1" x14ac:dyDescent="0.25">
      <c r="B22" s="4">
        <f t="shared" ca="1" si="0"/>
        <v>43660</v>
      </c>
      <c r="C22" s="28">
        <v>0.34375</v>
      </c>
      <c r="D22" s="5">
        <v>154.19999999999999</v>
      </c>
    </row>
    <row r="23" spans="2:19" ht="18" customHeight="1" x14ac:dyDescent="0.25">
      <c r="B23" s="4">
        <f t="shared" ca="1" si="0"/>
        <v>43661</v>
      </c>
      <c r="C23" s="28">
        <v>0.58333333333333337</v>
      </c>
      <c r="D23" s="5">
        <v>153.80000000000001</v>
      </c>
    </row>
    <row r="24" spans="2:19" ht="18" customHeight="1" x14ac:dyDescent="0.25">
      <c r="B24" s="4">
        <f t="shared" ca="1" si="0"/>
        <v>43662</v>
      </c>
      <c r="C24" s="28">
        <v>0.33333333333333331</v>
      </c>
      <c r="D24" s="5">
        <v>154.5</v>
      </c>
    </row>
    <row r="25" spans="2:19" ht="18" customHeight="1" x14ac:dyDescent="0.25">
      <c r="B25" s="4">
        <f t="shared" ca="1" si="0"/>
        <v>43663</v>
      </c>
      <c r="C25" s="28">
        <v>0.35416666666666669</v>
      </c>
      <c r="D25" s="5">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56" priority="6">
      <formula>$D20=GoalWeight</formula>
    </cfRule>
  </conditionalFormatting>
  <conditionalFormatting sqref="C8">
    <cfRule type="expression" dxfId="55" priority="1">
      <formula>OR($C$8&lt;18.5,$C$8&gt;25)</formula>
    </cfRule>
  </conditionalFormatting>
  <dataValidations xWindow="51" yWindow="325" count="24">
    <dataValidation type="custom" errorStyle="warning" allowBlank="1" showInputMessage="1" sqref="B12" xr:uid="{00000000-0002-0000-0000-000000000000}">
      <formula1>"Peso"</formula1>
    </dataValidation>
    <dataValidation type="list" errorStyle="warning" allowBlank="1" showInputMessage="1" showErrorMessage="1" error="Selecciona el Tipo de unidad de la lista. Selecciona CANCELAR, presiona ALT+FLECHA ABAJO para ver las opciones, después la FLECHA ABAJO y ENTRAR para realizar una selección" prompt="Selecciona el Tipo de unidad en esta celda. Selecciona CANCELAR, presiona ALT+FLECHA ABAJO para ver las opciones y después FLECHA ABAJO y ENTRAR para realizar una selección" sqref="C7" xr:uid="{00000000-0002-0000-0000-000001000000}">
      <formula1>"Imperial,Métrico"</formula1>
    </dataValidation>
    <dataValidation type="list" errorStyle="warning" allowBlank="1" showInputMessage="1" showErrorMessage="1" error="Selecciona el Género de la lista. Selecciona CANCELAR, presiona ALT+FLECHA ABAJO para ver las opciones, después la FLECHA ABAJO y ENTRAR para realizar una selección" prompt="Selecciona el Género en esta celda. Selecciona CANCELAR, presiona ALT+FLECHA ABAJO para ver las opciones y después FLECHA ABAJO y ENTRAR para realizar una selección" sqref="C4" xr:uid="{00000000-0002-0000-0000-000002000000}">
      <formula1>"Hombre,Mujer"</formula1>
    </dataValidation>
    <dataValidation allowBlank="1" showInputMessage="1" showErrorMessage="1" prompt="Crea un Plan de ejercicio en este libro. Escribe los detalles en la tabla Seguimiento de peso que empieza en la celda B19 esta hoja de cálculo de seguimiento de peso. Los gráficos están en la celdas E4 y E11" sqref="A1" xr:uid="{00000000-0002-0000-0000-000003000000}"/>
    <dataValidation allowBlank="1" showInputMessage="1" showErrorMessage="1" prompt="El título de esta hoja de cálculo está en esta celda y la imagen en la celda a la derecha. Escribe la información personal en las celdas C4 a C8 y las Estadísticas iniciales en las celdas C12 a D16" sqref="B1:E2" xr:uid="{00000000-0002-0000-0000-000004000000}"/>
    <dataValidation allowBlank="1" showInputMessage="1" showErrorMessage="1" prompt="Escribe la información personal en celdas de abajo. El tamaño del cuerpo se calcula automáticamente en la celda a la derecha" sqref="B3:D3" xr:uid="{00000000-0002-0000-0000-000005000000}"/>
    <dataValidation allowBlank="1" showInputMessage="1" showErrorMessage="1" prompt="Selecciona el género en la celda de la derecha" sqref="B4" xr:uid="{00000000-0002-0000-0000-000006000000}"/>
    <dataValidation allowBlank="1" showInputMessage="1" showErrorMessage="1" prompt="Escribe la edad en la celda de la derecha" sqref="B5" xr:uid="{00000000-0002-0000-0000-000007000000}"/>
    <dataValidation allowBlank="1" showInputMessage="1" showErrorMessage="1" prompt="Escribe la edad en esta celda" sqref="C5" xr:uid="{00000000-0002-0000-0000-000008000000}"/>
    <dataValidation allowBlank="1" showInputMessage="1" showErrorMessage="1" prompt="Escribe la altura en la celda de la derecha" sqref="B6" xr:uid="{00000000-0002-0000-0000-000009000000}"/>
    <dataValidation allowBlank="1" showInputMessage="1" showErrorMessage="1" prompt="Escribe la altura en esta celda" sqref="C6" xr:uid="{00000000-0002-0000-0000-00000A000000}"/>
    <dataValidation allowBlank="1" showInputMessage="1" showErrorMessage="1" prompt="Selecciona el tipo de unidad en la celda de la derecha" sqref="B7" xr:uid="{00000000-0002-0000-0000-00000B000000}"/>
    <dataValidation allowBlank="1" showInputMessage="1" showErrorMessage="1" prompt="El índice de masa corporal se calcula automáticamente en la celda de la derecha" sqref="B8" xr:uid="{00000000-0002-0000-0000-00000C000000}"/>
    <dataValidation allowBlank="1" showInputMessage="1" showErrorMessage="1" prompt="El índice de masa corporal se calcula automáticamente en esta celda" sqref="C8" xr:uid="{00000000-0002-0000-0000-00000D000000}"/>
    <dataValidation allowBlank="1" showInputMessage="1" showErrorMessage="1" prompt="Escribe las estadísticas iniciales en las celdas de abajo" sqref="B10:D10" xr:uid="{00000000-0002-0000-0000-00000E000000}"/>
    <dataValidation allowBlank="1" showInputMessage="1" showErrorMessage="1" prompt="Personaliza el tipo excepto el peso en la columna con este título. El peso se utiliza para determinar otros datos en este Plan de ejercicios, como el índice de masa corporal, y no debe cambiarse" sqref="B11" xr:uid="{00000000-0002-0000-0000-00000F000000}"/>
    <dataValidation allowBlank="1" showInputMessage="1" showErrorMessage="1" prompt="Escribe los datos actuales en la columna con este encabezado para el tipo especificado" sqref="C11" xr:uid="{00000000-0002-0000-0000-000010000000}"/>
    <dataValidation allowBlank="1" showInputMessage="1" showErrorMessage="1" prompt="Escribe los datos de objetivos en la columna con este encabezado para el tipo especificado" sqref="D11" xr:uid="{00000000-0002-0000-0000-000011000000}"/>
    <dataValidation allowBlank="1" showInputMessage="1" showErrorMessage="1" prompt="Escribe los detalles en la siguiente tabla" sqref="B18:D18" xr:uid="{00000000-0002-0000-0000-000012000000}"/>
    <dataValidation allowBlank="1" showInputMessage="1" showErrorMessage="1" prompt="Escribe la fecha en la columna con este encabezado. Usa los filtros de encabezado para buscar entradas específicas" sqref="B19" xr:uid="{00000000-0002-0000-0000-000013000000}"/>
    <dataValidation allowBlank="1" showInputMessage="1" showErrorMessage="1" prompt="Escribe la hora en la columna con este encabezado" sqref="C19" xr:uid="{00000000-0002-0000-0000-000014000000}"/>
    <dataValidation allowBlank="1" showInputMessage="1" showErrorMessage="1" prompt="Escribe el peso en la columna con este encabezado" sqref="D19" xr:uid="{00000000-0002-0000-0000-000015000000}"/>
    <dataValidation allowBlank="1" showInputMessage="1" showErrorMessage="1" prompt="La unidad de peso se actualizará automáticamente en esta celda. El gráfico de áreas que realiza un seguimiento del progreso de peso está en la celda debajo" sqref="E10" xr:uid="{00000000-0002-0000-0000-000016000000}"/>
    <dataValidation allowBlank="1" showInputMessage="1" showErrorMessage="1" prompt="La unidad del tamaño del cuerpo se actualiza automáticamente en esta celda. En la celda debajo está el gráfico de líneas que realiza un seguimiento del progreso de cada estadística inicial, incluidos los bíceps, las caderas, la cintura y los muslos" sqref="E3" xr:uid="{00000000-0002-0000-0000-000017000000}"/>
  </dataValidations>
  <printOptions horizontalCentered="1"/>
  <pageMargins left="0.25" right="0.25" top="0.75" bottom="0.75" header="0.3" footer="0.3"/>
  <pageSetup paperSize="9" scale="54" fitToHeight="0" orientation="portrait" r:id="rId1"/>
  <headerFooter differentFirst="1">
    <oddFooter>Page &amp;P of &amp;N</oddFooter>
  </headerFooter>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baseColWidth="10" defaultColWidth="9.140625" defaultRowHeight="18" customHeight="1" x14ac:dyDescent="0.25"/>
  <cols>
    <col min="1" max="1" width="2.7109375" customWidth="1"/>
    <col min="2" max="4" width="15.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2.7109375" customWidth="1"/>
  </cols>
  <sheetData>
    <row r="1" spans="2:20" ht="57.75" customHeight="1" x14ac:dyDescent="0.25">
      <c r="B1" s="34" t="s">
        <v>0</v>
      </c>
      <c r="C1" s="34"/>
      <c r="D1" s="34"/>
      <c r="E1" s="34"/>
      <c r="F1" s="34"/>
      <c r="G1" s="32" t="s">
        <v>22</v>
      </c>
      <c r="H1" s="32"/>
      <c r="I1" s="32"/>
      <c r="J1" s="32"/>
      <c r="K1" s="32"/>
      <c r="L1" s="32"/>
      <c r="M1" s="32"/>
      <c r="N1" s="32"/>
      <c r="O1" s="32"/>
      <c r="P1" s="32"/>
      <c r="Q1" s="32"/>
      <c r="R1" s="32"/>
      <c r="S1" s="32"/>
      <c r="T1" s="32"/>
    </row>
    <row r="2" spans="2:20" ht="21" customHeight="1" x14ac:dyDescent="0.25">
      <c r="B2" s="34"/>
      <c r="C2" s="34"/>
      <c r="D2" s="34"/>
      <c r="E2" s="34"/>
      <c r="F2" s="34"/>
      <c r="G2" s="32"/>
      <c r="H2" s="32"/>
      <c r="I2" s="32"/>
      <c r="J2" s="32"/>
      <c r="K2" s="32"/>
      <c r="L2" s="32"/>
      <c r="M2" s="32"/>
      <c r="N2" s="32"/>
      <c r="O2" s="32"/>
      <c r="P2" s="32"/>
      <c r="Q2" s="32"/>
      <c r="R2" s="32"/>
      <c r="S2" s="32"/>
      <c r="T2" s="32"/>
    </row>
    <row r="3" spans="2:20" ht="18" customHeight="1" x14ac:dyDescent="0.3">
      <c r="B3" s="33" t="str">
        <f>"SEGUIMIENTO DE "&amp;UPPER(CONCATENATE('Seguimiento de peso'!Goal1Label))</f>
        <v>SEGUIMIENTO DE CINTURA</v>
      </c>
      <c r="C3" s="33"/>
      <c r="D3" s="33"/>
    </row>
    <row r="4" spans="2:20" ht="18" customHeight="1" x14ac:dyDescent="0.25">
      <c r="B4" t="s">
        <v>14</v>
      </c>
      <c r="C4" t="s">
        <v>18</v>
      </c>
      <c r="D4" t="s">
        <v>23</v>
      </c>
    </row>
    <row r="5" spans="2:20" ht="18" customHeight="1" x14ac:dyDescent="0.25">
      <c r="B5" s="4">
        <f ca="1">TODAY()+30+ROW()</f>
        <v>43643</v>
      </c>
      <c r="C5" s="28">
        <v>0.33333333333333331</v>
      </c>
      <c r="D5" s="5">
        <v>36</v>
      </c>
    </row>
    <row r="6" spans="2:20" ht="18" customHeight="1" x14ac:dyDescent="0.25">
      <c r="B6" s="4">
        <f ca="1">TODAY()+30+ROW()</f>
        <v>43644</v>
      </c>
      <c r="C6" s="28">
        <v>0.58333333333333337</v>
      </c>
      <c r="D6" s="5">
        <v>36.700000000000003</v>
      </c>
    </row>
    <row r="7" spans="2:20" ht="18" customHeight="1" x14ac:dyDescent="0.25">
      <c r="B7" s="4">
        <f ca="1">TODAY()+30+ROW()</f>
        <v>43645</v>
      </c>
      <c r="C7" s="28">
        <v>0.34375</v>
      </c>
      <c r="D7" s="5">
        <v>38</v>
      </c>
    </row>
    <row r="8" spans="2:20" ht="18" customHeight="1" x14ac:dyDescent="0.25">
      <c r="B8" s="4">
        <f ca="1">TODAY()+30+ROW()</f>
        <v>43646</v>
      </c>
      <c r="C8" s="28">
        <v>0.41666666666666669</v>
      </c>
      <c r="D8" s="5">
        <v>35</v>
      </c>
    </row>
  </sheetData>
  <mergeCells count="3">
    <mergeCell ref="B1:F2"/>
    <mergeCell ref="B3:D3"/>
    <mergeCell ref="G1:T2"/>
  </mergeCells>
  <conditionalFormatting sqref="B5:D8">
    <cfRule type="expression" dxfId="50" priority="5">
      <formula>$D5=Objetivo1</formula>
    </cfRule>
  </conditionalFormatting>
  <dataValidations count="6">
    <dataValidation allowBlank="1" showInputMessage="1" showErrorMessage="1" prompt="Crea un seguimiento de cintura en esta hoja de cálculo. Escribe los detalles en la tabla Seguimiento de cintura" sqref="A1" xr:uid="{00000000-0002-0000-0100-000000000000}"/>
    <dataValidation allowBlank="1" showInputMessage="1" showErrorMessage="1" prompt="El título de esta hoja de cálculo se muestra en esta celda y la imagen en la celda de la derecha" sqref="B1:F2" xr:uid="{00000000-0002-0000-0100-000001000000}"/>
    <dataValidation allowBlank="1" showInputMessage="1" showErrorMessage="1" prompt="Escribe los detalles en la siguiente tabla" sqref="B3:D3" xr:uid="{00000000-0002-0000-0100-000002000000}"/>
    <dataValidation allowBlank="1" showInputMessage="1" showErrorMessage="1" prompt="Escribe la fecha en la columna con este encabezado. Usa los filtros de encabezado para buscar entradas específicas" sqref="B4" xr:uid="{00000000-0002-0000-0100-000003000000}"/>
    <dataValidation allowBlank="1" showInputMessage="1" showErrorMessage="1" prompt="Escribe la hora en la columna con este encabezado" sqref="C4" xr:uid="{00000000-0002-0000-0100-000004000000}"/>
    <dataValidation allowBlank="1" showInputMessage="1" showErrorMessage="1" prompt="Escribe el tamaño en la columna con este encabezado" sqref="D4" xr:uid="{00000000-0002-0000-0100-000005000000}"/>
  </dataValidations>
  <printOptions horizontalCentered="1"/>
  <pageMargins left="0.25" right="0.25" top="0.75" bottom="0.75" header="0.3" footer="0.3"/>
  <pageSetup paperSize="9" scale="54" fitToHeight="0" orientation="portrait"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baseColWidth="10" defaultColWidth="9.140625" defaultRowHeight="18" customHeight="1" x14ac:dyDescent="0.25"/>
  <cols>
    <col min="1" max="1" width="2.7109375" customWidth="1"/>
    <col min="2" max="4" width="15.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2.7109375" customWidth="1"/>
  </cols>
  <sheetData>
    <row r="1" spans="2:20" ht="57.75" customHeight="1" x14ac:dyDescent="0.25">
      <c r="B1" s="34" t="s">
        <v>0</v>
      </c>
      <c r="C1" s="34"/>
      <c r="D1" s="34"/>
      <c r="E1" s="34"/>
      <c r="F1" s="34"/>
      <c r="G1" s="32" t="s">
        <v>22</v>
      </c>
      <c r="H1" s="32"/>
      <c r="I1" s="32"/>
      <c r="J1" s="32"/>
      <c r="K1" s="32"/>
      <c r="L1" s="32"/>
      <c r="M1" s="32"/>
      <c r="N1" s="32"/>
      <c r="O1" s="32"/>
      <c r="P1" s="32"/>
      <c r="Q1" s="32"/>
      <c r="R1" s="32"/>
      <c r="S1" s="32"/>
      <c r="T1" s="32"/>
    </row>
    <row r="2" spans="2:20" ht="21" customHeight="1" x14ac:dyDescent="0.25">
      <c r="B2" s="34"/>
      <c r="C2" s="34"/>
      <c r="D2" s="34"/>
      <c r="E2" s="34"/>
      <c r="F2" s="34"/>
      <c r="G2" s="32"/>
      <c r="H2" s="32"/>
      <c r="I2" s="32"/>
      <c r="J2" s="32"/>
      <c r="K2" s="32"/>
      <c r="L2" s="32"/>
      <c r="M2" s="32"/>
      <c r="N2" s="32"/>
      <c r="O2" s="32"/>
      <c r="P2" s="32"/>
      <c r="Q2" s="32"/>
      <c r="R2" s="32"/>
      <c r="S2" s="32"/>
      <c r="T2" s="32"/>
    </row>
    <row r="3" spans="2:20" ht="18" customHeight="1" x14ac:dyDescent="0.3">
      <c r="B3" s="33" t="str">
        <f>"SEGUIMIENTO DE "&amp;UPPER(CONCATENATE('Seguimiento de peso'!Goal2Label))</f>
        <v>SEGUIMIENTO DE BÍCEPS</v>
      </c>
      <c r="C3" s="33"/>
      <c r="D3" s="33"/>
    </row>
    <row r="4" spans="2:20" ht="18" customHeight="1" x14ac:dyDescent="0.25">
      <c r="B4" t="s">
        <v>14</v>
      </c>
      <c r="C4" t="s">
        <v>18</v>
      </c>
      <c r="D4" t="s">
        <v>23</v>
      </c>
    </row>
    <row r="5" spans="2:20" ht="18" customHeight="1" x14ac:dyDescent="0.25">
      <c r="B5" s="4">
        <f ca="1">TODAY()+30+ROW()</f>
        <v>43643</v>
      </c>
      <c r="C5" s="28">
        <v>0.33333333333333331</v>
      </c>
      <c r="D5" s="5">
        <v>13.5</v>
      </c>
    </row>
    <row r="6" spans="2:20" ht="18" customHeight="1" x14ac:dyDescent="0.25">
      <c r="B6" s="4">
        <f ca="1">TODAY()+30+ROW()</f>
        <v>43644</v>
      </c>
      <c r="C6" s="28">
        <v>0.58333333333333337</v>
      </c>
      <c r="D6" s="5">
        <v>13.5</v>
      </c>
    </row>
    <row r="7" spans="2:20" ht="18" customHeight="1" x14ac:dyDescent="0.25">
      <c r="B7" s="4">
        <f ca="1">TODAY()+30+ROW()</f>
        <v>43645</v>
      </c>
      <c r="C7" s="28">
        <v>0.34375</v>
      </c>
      <c r="D7" s="5">
        <v>13.6</v>
      </c>
    </row>
    <row r="8" spans="2:20" ht="18" customHeight="1" x14ac:dyDescent="0.25">
      <c r="B8" s="4">
        <f ca="1">TODAY()+30+ROW()</f>
        <v>43646</v>
      </c>
      <c r="C8" s="28">
        <v>0.58333333333333337</v>
      </c>
      <c r="D8" s="5">
        <v>13.8</v>
      </c>
    </row>
    <row r="9" spans="2:20" ht="18" customHeight="1" x14ac:dyDescent="0.25">
      <c r="B9" s="4">
        <f ca="1">TODAY()+30+ROW()</f>
        <v>43647</v>
      </c>
      <c r="C9" s="28">
        <v>0.33333333333333331</v>
      </c>
      <c r="D9" s="5">
        <v>14</v>
      </c>
    </row>
  </sheetData>
  <mergeCells count="3">
    <mergeCell ref="B1:F2"/>
    <mergeCell ref="B3:D3"/>
    <mergeCell ref="G1:T2"/>
  </mergeCells>
  <conditionalFormatting sqref="B5:D9">
    <cfRule type="expression" dxfId="45" priority="4">
      <formula>$D5=Objetivo2</formula>
    </cfRule>
  </conditionalFormatting>
  <dataValidations count="6">
    <dataValidation allowBlank="1" showInputMessage="1" showErrorMessage="1" prompt="Crea un seguimiento de bíceps en esta hoja de cálculo. Escribe los detalles en la tabla Seguimiento de bíceps" sqref="A1" xr:uid="{00000000-0002-0000-0200-000000000000}"/>
    <dataValidation allowBlank="1" showInputMessage="1" showErrorMessage="1" prompt="El título de esta hoja de cálculo se muestra en esta celda y la imagen en la celda de la derecha" sqref="B1:F2" xr:uid="{00000000-0002-0000-0200-000001000000}"/>
    <dataValidation allowBlank="1" showInputMessage="1" showErrorMessage="1" prompt="Escribe los detalles en la siguiente tabla" sqref="B3:D3" xr:uid="{00000000-0002-0000-0200-000002000000}"/>
    <dataValidation allowBlank="1" showInputMessage="1" showErrorMessage="1" prompt="Escribe la fecha en la columna con este encabezado. Usa los filtros de encabezado para buscar entradas específicas" sqref="B4" xr:uid="{00000000-0002-0000-0200-000003000000}"/>
    <dataValidation allowBlank="1" showInputMessage="1" showErrorMessage="1" prompt="Escribe la hora en la columna con este encabezado" sqref="C4" xr:uid="{00000000-0002-0000-0200-000004000000}"/>
    <dataValidation allowBlank="1" showInputMessage="1" showErrorMessage="1" prompt="Escribe el tamaño en la columna con este encabezado" sqref="D4" xr:uid="{00000000-0002-0000-0200-000005000000}"/>
  </dataValidations>
  <printOptions horizontalCentered="1"/>
  <pageMargins left="0.25" right="0.25" top="0.75" bottom="0.75" header="0.3" footer="0.3"/>
  <pageSetup paperSize="9" scale="54" fitToHeight="0" orientation="portrait" r:id="rId1"/>
  <headerFooter differentFirst="1">
    <oddFooter>Page &amp;P of &amp;N</oddFooter>
  </headerFooter>
  <drawing r:id="rId2"/>
  <tableParts count="1">
    <tablePart r:id="rId3"/>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baseColWidth="10" defaultColWidth="9.140625" defaultRowHeight="18" customHeight="1" x14ac:dyDescent="0.25"/>
  <cols>
    <col min="1" max="1" width="2.7109375" customWidth="1"/>
    <col min="2" max="4" width="15.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2.7109375" customWidth="1"/>
  </cols>
  <sheetData>
    <row r="1" spans="2:20" ht="57.75" customHeight="1" x14ac:dyDescent="0.25">
      <c r="B1" s="34" t="s">
        <v>0</v>
      </c>
      <c r="C1" s="34"/>
      <c r="D1" s="34"/>
      <c r="E1" s="34"/>
      <c r="F1" s="34"/>
      <c r="G1" s="32" t="s">
        <v>22</v>
      </c>
      <c r="H1" s="32"/>
      <c r="I1" s="32"/>
      <c r="J1" s="32"/>
      <c r="K1" s="32"/>
      <c r="L1" s="32"/>
      <c r="M1" s="32"/>
      <c r="N1" s="32"/>
      <c r="O1" s="32"/>
      <c r="P1" s="32"/>
      <c r="Q1" s="32"/>
      <c r="R1" s="32"/>
      <c r="S1" s="32"/>
      <c r="T1" s="32"/>
    </row>
    <row r="2" spans="2:20" ht="21" customHeight="1" x14ac:dyDescent="0.25">
      <c r="B2" s="34"/>
      <c r="C2" s="34"/>
      <c r="D2" s="34"/>
      <c r="E2" s="34"/>
      <c r="F2" s="34"/>
      <c r="G2" s="32"/>
      <c r="H2" s="32"/>
      <c r="I2" s="32"/>
      <c r="J2" s="32"/>
      <c r="K2" s="32"/>
      <c r="L2" s="32"/>
      <c r="M2" s="32"/>
      <c r="N2" s="32"/>
      <c r="O2" s="32"/>
      <c r="P2" s="32"/>
      <c r="Q2" s="32"/>
      <c r="R2" s="32"/>
      <c r="S2" s="32"/>
      <c r="T2" s="32"/>
    </row>
    <row r="3" spans="2:20" ht="18" customHeight="1" x14ac:dyDescent="0.3">
      <c r="B3" s="33" t="str">
        <f>"SEGUIMIENTO DE "&amp;UPPER(CONCATENATE('Seguimiento de peso'!Goal3Label))</f>
        <v>SEGUIMIENTO DE CADERAS</v>
      </c>
      <c r="C3" s="33"/>
      <c r="D3" s="33"/>
    </row>
    <row r="4" spans="2:20" ht="18" customHeight="1" x14ac:dyDescent="0.25">
      <c r="B4" t="s">
        <v>14</v>
      </c>
      <c r="C4" t="s">
        <v>18</v>
      </c>
      <c r="D4" t="s">
        <v>23</v>
      </c>
    </row>
    <row r="5" spans="2:20" ht="18" customHeight="1" x14ac:dyDescent="0.25">
      <c r="B5" s="4">
        <f ca="1">TODAY()+30+ROW()</f>
        <v>43643</v>
      </c>
      <c r="C5" s="28">
        <v>0.33333333333333331</v>
      </c>
      <c r="D5" s="5">
        <v>45</v>
      </c>
    </row>
    <row r="6" spans="2:20" ht="18" customHeight="1" x14ac:dyDescent="0.25">
      <c r="B6" s="4">
        <f ca="1">TODAY()+30+ROW()</f>
        <v>43644</v>
      </c>
      <c r="C6" s="28">
        <v>0.58333333333333337</v>
      </c>
      <c r="D6" s="5">
        <v>44.8</v>
      </c>
    </row>
    <row r="7" spans="2:20" ht="18" customHeight="1" x14ac:dyDescent="0.25">
      <c r="B7" s="4">
        <f ca="1">TODAY()+30+ROW()</f>
        <v>43645</v>
      </c>
      <c r="C7" s="28">
        <v>0.41666666666666669</v>
      </c>
      <c r="D7" s="5">
        <v>42</v>
      </c>
    </row>
  </sheetData>
  <mergeCells count="3">
    <mergeCell ref="B1:F2"/>
    <mergeCell ref="B3:D3"/>
    <mergeCell ref="G1:T2"/>
  </mergeCells>
  <conditionalFormatting sqref="B5:D7">
    <cfRule type="expression" dxfId="40" priority="3">
      <formula>$D5=Objetivo3</formula>
    </cfRule>
  </conditionalFormatting>
  <dataValidations count="6">
    <dataValidation allowBlank="1" showInputMessage="1" showErrorMessage="1" prompt="Crea un seguimiento de caderas en esta hoja de cálculo. Escribe los detalles en la tabla Seguimiento de caderas" sqref="A1" xr:uid="{00000000-0002-0000-0300-000000000000}"/>
    <dataValidation allowBlank="1" showInputMessage="1" showErrorMessage="1" prompt="El título de esta hoja de cálculo se muestra en esta celda y la imagen en la celda de la derecha" sqref="B1:F2" xr:uid="{00000000-0002-0000-0300-000001000000}"/>
    <dataValidation allowBlank="1" showInputMessage="1" showErrorMessage="1" prompt="Escribe los detalles en la siguiente tabla" sqref="B3:D3" xr:uid="{00000000-0002-0000-0300-000002000000}"/>
    <dataValidation allowBlank="1" showInputMessage="1" showErrorMessage="1" prompt="Escribe la fecha en la columna con este encabezado. Usa los filtros de encabezado para buscar entradas específicas" sqref="B4" xr:uid="{00000000-0002-0000-0300-000003000000}"/>
    <dataValidation allowBlank="1" showInputMessage="1" showErrorMessage="1" prompt="Escribe la hora en la columna con este encabezado" sqref="C4" xr:uid="{00000000-0002-0000-0300-000004000000}"/>
    <dataValidation allowBlank="1" showInputMessage="1" showErrorMessage="1" prompt="Escribe el tamaño en la columna con este encabezado" sqref="D4" xr:uid="{00000000-0002-0000-0300-000005000000}"/>
  </dataValidations>
  <printOptions horizontalCentered="1"/>
  <pageMargins left="0.25" right="0.25" top="0.75" bottom="0.75" header="0.3" footer="0.3"/>
  <pageSetup paperSize="9" scale="54" fitToHeight="0" orientation="portrait" r:id="rId1"/>
  <headerFooter differentFirst="1">
    <oddFooter>Page &amp;P of &amp;N</oddFooter>
  </headerFooter>
  <drawing r:id="rId2"/>
  <tableParts count="1">
    <tablePart r:id="rId3"/>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baseColWidth="10" defaultColWidth="9.140625" defaultRowHeight="18" customHeight="1" x14ac:dyDescent="0.25"/>
  <cols>
    <col min="1" max="1" width="2.7109375" customWidth="1"/>
    <col min="2" max="4" width="15.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2.7109375" customWidth="1"/>
  </cols>
  <sheetData>
    <row r="1" spans="2:20" ht="57.75" customHeight="1" x14ac:dyDescent="0.25">
      <c r="B1" s="34" t="s">
        <v>0</v>
      </c>
      <c r="C1" s="34"/>
      <c r="D1" s="34"/>
      <c r="E1" s="34"/>
      <c r="F1" s="34"/>
      <c r="G1" s="32" t="s">
        <v>22</v>
      </c>
      <c r="H1" s="32"/>
      <c r="I1" s="32"/>
      <c r="J1" s="32"/>
      <c r="K1" s="32"/>
      <c r="L1" s="32"/>
      <c r="M1" s="32"/>
      <c r="N1" s="32"/>
      <c r="O1" s="32"/>
      <c r="P1" s="32"/>
      <c r="Q1" s="32"/>
      <c r="R1" s="32"/>
      <c r="S1" s="32"/>
      <c r="T1" s="32"/>
    </row>
    <row r="2" spans="2:20" ht="21" customHeight="1" x14ac:dyDescent="0.25">
      <c r="B2" s="34"/>
      <c r="C2" s="34"/>
      <c r="D2" s="34"/>
      <c r="E2" s="34"/>
      <c r="F2" s="34"/>
      <c r="G2" s="32"/>
      <c r="H2" s="32"/>
      <c r="I2" s="32"/>
      <c r="J2" s="32"/>
      <c r="K2" s="32"/>
      <c r="L2" s="32"/>
      <c r="M2" s="32"/>
      <c r="N2" s="32"/>
      <c r="O2" s="32"/>
      <c r="P2" s="32"/>
      <c r="Q2" s="32"/>
      <c r="R2" s="32"/>
      <c r="S2" s="32"/>
      <c r="T2" s="32"/>
    </row>
    <row r="3" spans="2:20" ht="18" customHeight="1" x14ac:dyDescent="0.3">
      <c r="B3" s="33" t="str">
        <f>"SEGUIMIENTO DE "&amp;UPPER(CONCATENATE('Seguimiento de peso'!Goal4Label))</f>
        <v>SEGUIMIENTO DE MUSLO</v>
      </c>
      <c r="C3" s="33"/>
      <c r="D3" s="33"/>
    </row>
    <row r="4" spans="2:20" ht="18" customHeight="1" x14ac:dyDescent="0.25">
      <c r="B4" t="s">
        <v>14</v>
      </c>
      <c r="C4" t="s">
        <v>18</v>
      </c>
      <c r="D4" t="s">
        <v>23</v>
      </c>
    </row>
    <row r="5" spans="2:20" ht="18" customHeight="1" x14ac:dyDescent="0.25">
      <c r="B5" s="4">
        <f t="shared" ref="B5:B11" ca="1" si="0">TODAY()+30+ROW()</f>
        <v>43643</v>
      </c>
      <c r="C5" s="28">
        <v>0.33333333333333331</v>
      </c>
      <c r="D5" s="5">
        <v>22</v>
      </c>
    </row>
    <row r="6" spans="2:20" ht="18" customHeight="1" x14ac:dyDescent="0.25">
      <c r="B6" s="4">
        <f t="shared" ca="1" si="0"/>
        <v>43644</v>
      </c>
      <c r="C6" s="28">
        <v>0.58333333333333337</v>
      </c>
      <c r="D6" s="5">
        <v>21</v>
      </c>
    </row>
    <row r="7" spans="2:20" ht="18" customHeight="1" x14ac:dyDescent="0.25">
      <c r="B7" s="4">
        <f t="shared" ca="1" si="0"/>
        <v>43645</v>
      </c>
      <c r="C7" s="28">
        <v>0.34375</v>
      </c>
      <c r="D7" s="5">
        <v>20.5</v>
      </c>
    </row>
    <row r="8" spans="2:20" ht="18" customHeight="1" x14ac:dyDescent="0.25">
      <c r="B8" s="4">
        <f t="shared" ca="1" si="0"/>
        <v>43646</v>
      </c>
      <c r="C8" s="28">
        <v>0.58333333333333337</v>
      </c>
      <c r="D8" s="5">
        <v>21</v>
      </c>
    </row>
    <row r="9" spans="2:20" ht="18" customHeight="1" x14ac:dyDescent="0.25">
      <c r="B9" s="4">
        <f t="shared" ca="1" si="0"/>
        <v>43647</v>
      </c>
      <c r="C9" s="28">
        <v>0.33333333333333331</v>
      </c>
      <c r="D9" s="5">
        <v>22</v>
      </c>
    </row>
    <row r="10" spans="2:20" ht="18" customHeight="1" x14ac:dyDescent="0.25">
      <c r="B10" s="4">
        <f t="shared" ca="1" si="0"/>
        <v>43648</v>
      </c>
      <c r="C10" s="28">
        <v>0.35416666666666669</v>
      </c>
      <c r="D10" s="5">
        <v>21</v>
      </c>
    </row>
    <row r="11" spans="2:20" ht="18" customHeight="1" x14ac:dyDescent="0.25">
      <c r="B11" s="4">
        <f t="shared" ca="1" si="0"/>
        <v>43649</v>
      </c>
      <c r="C11" s="28">
        <v>0.41666666666666669</v>
      </c>
      <c r="D11" s="5">
        <v>20.3</v>
      </c>
    </row>
  </sheetData>
  <mergeCells count="3">
    <mergeCell ref="B1:F2"/>
    <mergeCell ref="B3:D3"/>
    <mergeCell ref="G1:T2"/>
  </mergeCells>
  <conditionalFormatting sqref="B5:D11">
    <cfRule type="expression" dxfId="35" priority="2">
      <formula>$D5=Objetivo4</formula>
    </cfRule>
  </conditionalFormatting>
  <dataValidations count="6">
    <dataValidation allowBlank="1" showInputMessage="1" showErrorMessage="1" prompt="Crea un seguimiento de muslos en esta hoja de cálculo. Escribe los detalles en la tabla Seguimiento de muslos" sqref="A1" xr:uid="{00000000-0002-0000-0400-000000000000}"/>
    <dataValidation allowBlank="1" showInputMessage="1" showErrorMessage="1" prompt="El título de esta hoja de cálculo se muestra en esta celda y la imagen en la celda de la derecha" sqref="B1:F2" xr:uid="{00000000-0002-0000-0400-000001000000}"/>
    <dataValidation allowBlank="1" showInputMessage="1" showErrorMessage="1" prompt="Escribe los detalles en la siguiente tabla" sqref="B3:D3" xr:uid="{00000000-0002-0000-0400-000002000000}"/>
    <dataValidation allowBlank="1" showInputMessage="1" showErrorMessage="1" prompt="Escribe la fecha en la columna con este encabezado. Usa los filtros de encabezado para buscar entradas específicas" sqref="B4" xr:uid="{00000000-0002-0000-0400-000003000000}"/>
    <dataValidation allowBlank="1" showInputMessage="1" showErrorMessage="1" prompt="Escribe la hora en la columna con este encabezado" sqref="C4" xr:uid="{00000000-0002-0000-0400-000004000000}"/>
    <dataValidation allowBlank="1" showInputMessage="1" showErrorMessage="1" prompt="Escribe el tamaño en la columna con este encabezado" sqref="D4" xr:uid="{00000000-0002-0000-0400-000005000000}"/>
  </dataValidations>
  <printOptions horizontalCentered="1"/>
  <pageMargins left="0.25" right="0.25" top="0.75" bottom="0.75" header="0.3" footer="0.3"/>
  <pageSetup paperSize="9" scale="54" fitToHeight="0" orientation="portrait" r:id="rId1"/>
  <headerFooter differentFirst="1">
    <oddFooter>Page &amp;P of &amp;N</oddFooter>
  </headerFooter>
  <drawing r:id="rId2"/>
  <tableParts count="1">
    <tablePart r:id="rId3"/>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5"/>
  <sheetViews>
    <sheetView showGridLines="0" workbookViewId="0"/>
  </sheetViews>
  <sheetFormatPr baseColWidth="10" defaultColWidth="9.140625" defaultRowHeight="18" customHeight="1" x14ac:dyDescent="0.25"/>
  <cols>
    <col min="1" max="1" width="2.7109375" style="3" customWidth="1"/>
    <col min="2" max="4" width="28.42578125" style="3" customWidth="1"/>
    <col min="5" max="5" width="16.140625" style="10" customWidth="1"/>
    <col min="6" max="6" width="15.5703125" style="3" customWidth="1"/>
    <col min="7" max="7" width="14.85546875" style="3" customWidth="1"/>
    <col min="8" max="8" width="26.5703125" style="3" customWidth="1"/>
    <col min="9" max="9" width="2.7109375" customWidth="1"/>
  </cols>
  <sheetData>
    <row r="1" spans="1:9" ht="57.75" customHeight="1" x14ac:dyDescent="0.25">
      <c r="A1"/>
      <c r="B1" s="37" t="s">
        <v>24</v>
      </c>
      <c r="C1" s="37"/>
      <c r="D1" s="37"/>
      <c r="E1" s="32" t="s">
        <v>22</v>
      </c>
      <c r="F1" s="32"/>
      <c r="G1" s="32"/>
      <c r="H1" s="32"/>
      <c r="I1" s="32"/>
    </row>
    <row r="2" spans="1:9" ht="21" customHeight="1" x14ac:dyDescent="0.25">
      <c r="A2"/>
      <c r="B2" s="37"/>
      <c r="C2" s="37"/>
      <c r="D2" s="37"/>
      <c r="E2" s="32"/>
      <c r="F2" s="32"/>
      <c r="G2" s="32"/>
      <c r="H2" s="32"/>
      <c r="I2" s="32"/>
    </row>
    <row r="3" spans="1:9" ht="30.75" customHeight="1" x14ac:dyDescent="0.25">
      <c r="A3"/>
      <c r="B3" s="19" t="s">
        <v>25</v>
      </c>
      <c r="C3" s="23" t="s">
        <v>32</v>
      </c>
      <c r="D3" s="22" t="s">
        <v>34</v>
      </c>
      <c r="F3"/>
      <c r="G3"/>
      <c r="H3"/>
    </row>
    <row r="4" spans="1:9" ht="21.75" customHeight="1" x14ac:dyDescent="0.25">
      <c r="A4"/>
      <c r="B4" s="9" t="s">
        <v>26</v>
      </c>
      <c r="C4" s="2">
        <f>SUMIF(ActivityLog[ACTIVIDAD],Categoría1,ActivityLog[DISTANCIA])</f>
        <v>11.46</v>
      </c>
      <c r="D4" s="7" t="s">
        <v>35</v>
      </c>
      <c r="F4"/>
      <c r="G4"/>
      <c r="H4"/>
    </row>
    <row r="5" spans="1:9" ht="21.75" customHeight="1" x14ac:dyDescent="0.25">
      <c r="A5"/>
      <c r="B5" s="9" t="s">
        <v>27</v>
      </c>
      <c r="C5" s="2">
        <f>SUMIF(ActivityLog[ACTIVIDAD],Categoría2,ActivityLog[DISTANCIA])</f>
        <v>0</v>
      </c>
      <c r="D5" s="7" t="s">
        <v>35</v>
      </c>
      <c r="F5"/>
      <c r="G5"/>
      <c r="H5"/>
    </row>
    <row r="6" spans="1:9" ht="21.75" customHeight="1" x14ac:dyDescent="0.25">
      <c r="A6"/>
      <c r="B6" s="9" t="s">
        <v>28</v>
      </c>
      <c r="C6" s="2">
        <f>SUMIF(ActivityLog[ACTIVIDAD],Categoría3,ActivityLog[DISTANCIA])</f>
        <v>1227</v>
      </c>
      <c r="D6" s="7" t="s">
        <v>36</v>
      </c>
      <c r="F6"/>
      <c r="G6"/>
      <c r="H6"/>
    </row>
    <row r="7" spans="1:9" ht="21.75" customHeight="1" x14ac:dyDescent="0.25">
      <c r="A7"/>
      <c r="B7" s="9" t="s">
        <v>29</v>
      </c>
      <c r="C7" s="2">
        <f>SUMIF(ActivityLog[ACTIVIDAD],Categoría4,ActivityLog[DISTANCIA])</f>
        <v>1700</v>
      </c>
      <c r="D7" s="7" t="s">
        <v>37</v>
      </c>
      <c r="F7"/>
      <c r="G7"/>
      <c r="H7"/>
    </row>
    <row r="8" spans="1:9" ht="21.75" customHeight="1" x14ac:dyDescent="0.25">
      <c r="A8"/>
      <c r="B8" s="9" t="s">
        <v>30</v>
      </c>
      <c r="C8" s="2">
        <f>SUMIF(ActivityLog[ACTIVIDAD],Categoría5,ActivityLog[DISTANCIA])</f>
        <v>4.53</v>
      </c>
      <c r="D8" s="7" t="s">
        <v>35</v>
      </c>
      <c r="F8"/>
      <c r="G8"/>
      <c r="H8"/>
    </row>
    <row r="9" spans="1:9" ht="18" customHeight="1" x14ac:dyDescent="0.25">
      <c r="A9"/>
      <c r="B9" s="36"/>
      <c r="C9" s="36"/>
      <c r="D9" s="36"/>
      <c r="F9"/>
      <c r="G9"/>
      <c r="H9"/>
    </row>
    <row r="10" spans="1:9" ht="18" customHeight="1" x14ac:dyDescent="0.25">
      <c r="B10" t="s">
        <v>31</v>
      </c>
      <c r="C10" t="s">
        <v>33</v>
      </c>
      <c r="D10" t="s">
        <v>38</v>
      </c>
      <c r="E10" s="9" t="s">
        <v>39</v>
      </c>
      <c r="F10" s="9" t="s">
        <v>40</v>
      </c>
      <c r="G10" t="s">
        <v>41</v>
      </c>
      <c r="H10" t="s">
        <v>42</v>
      </c>
    </row>
    <row r="11" spans="1:9" ht="18" customHeight="1" x14ac:dyDescent="0.25">
      <c r="B11" s="27">
        <f ca="1">TODAY()+30+ROW()</f>
        <v>43649</v>
      </c>
      <c r="C11" s="26" t="s">
        <v>26</v>
      </c>
      <c r="D11" s="29">
        <v>0.54166666666666663</v>
      </c>
      <c r="E11" s="30">
        <v>1.5972222222222276E-2</v>
      </c>
      <c r="F11" s="10">
        <v>3.66</v>
      </c>
      <c r="G11" s="10">
        <v>173</v>
      </c>
      <c r="H11" s="7" t="s">
        <v>43</v>
      </c>
    </row>
    <row r="12" spans="1:9" ht="18" customHeight="1" x14ac:dyDescent="0.25">
      <c r="B12" s="27">
        <f ca="1">TODAY()+30+ROW()</f>
        <v>43650</v>
      </c>
      <c r="C12" s="26" t="s">
        <v>26</v>
      </c>
      <c r="D12" s="29">
        <v>0.6875</v>
      </c>
      <c r="E12" s="30">
        <v>6.25E-2</v>
      </c>
      <c r="F12" s="10">
        <v>7.8</v>
      </c>
      <c r="G12" s="10">
        <v>344</v>
      </c>
      <c r="H12" s="7"/>
    </row>
    <row r="13" spans="1:9" ht="18" customHeight="1" x14ac:dyDescent="0.25">
      <c r="B13" s="27">
        <f ca="1">TODAY()+30+ROW()</f>
        <v>43651</v>
      </c>
      <c r="C13" s="26" t="s">
        <v>29</v>
      </c>
      <c r="D13" s="29">
        <v>0.41666666666666669</v>
      </c>
      <c r="E13" s="30">
        <v>2.0833333333333332E-2</v>
      </c>
      <c r="F13" s="10">
        <v>1700</v>
      </c>
      <c r="G13" s="10">
        <v>237</v>
      </c>
      <c r="H13" s="7"/>
    </row>
    <row r="14" spans="1:9" ht="18" customHeight="1" x14ac:dyDescent="0.25">
      <c r="B14" s="27">
        <f ca="1">TODAY()+30+ROW()</f>
        <v>43652</v>
      </c>
      <c r="C14" s="26" t="s">
        <v>28</v>
      </c>
      <c r="D14" s="29">
        <v>0.5625</v>
      </c>
      <c r="E14" s="30">
        <v>2.4305555555555556E-2</v>
      </c>
      <c r="F14" s="10">
        <v>1227</v>
      </c>
      <c r="G14" s="10">
        <v>150</v>
      </c>
      <c r="H14" s="7"/>
    </row>
    <row r="15" spans="1:9" ht="18" customHeight="1" x14ac:dyDescent="0.25">
      <c r="B15" s="27">
        <f ca="1">TODAY()+30+ROW()</f>
        <v>43653</v>
      </c>
      <c r="C15" s="26" t="s">
        <v>30</v>
      </c>
      <c r="D15" s="29">
        <v>0.59652777777777777</v>
      </c>
      <c r="E15" s="30">
        <v>2.0833333333333332E-2</v>
      </c>
      <c r="F15" s="10">
        <v>4.53</v>
      </c>
      <c r="G15" s="10">
        <v>115</v>
      </c>
      <c r="H15" s="7"/>
    </row>
  </sheetData>
  <mergeCells count="3">
    <mergeCell ref="B1:D2"/>
    <mergeCell ref="E1:I2"/>
    <mergeCell ref="B9:D9"/>
  </mergeCells>
  <dataValidations count="14">
    <dataValidation type="list" errorStyle="warning" allowBlank="1" showInputMessage="1" showErrorMessage="1" error="Selecciona la unidad de la lista. Selecciona CANCELAR, presiona ALT+FLECHA ABAJO para ver las opciones y después la FLECHA ABAJO y ENTRAR para realizar una selección" sqref="D4:D8" xr:uid="{00000000-0002-0000-0500-000000000000}">
      <formula1>"Millas,Kilómetros,Pasos,Vueltas,Yardas,Metros,Repeticiones"</formula1>
    </dataValidation>
    <dataValidation type="list" errorStyle="warning" allowBlank="1" showErrorMessage="1" error="Selecciona la actividad de la lista. Selecciona CANCELAR, presiona ALT+FLECHA ABAJO para ver las opciones y después FLECHA ABAJO y ENTRAR para realizar una selección" sqref="C11:C15" xr:uid="{00000000-0002-0000-0500-000001000000}">
      <formula1>$B$4:$B$8</formula1>
    </dataValidation>
    <dataValidation allowBlank="1" showInputMessage="1" showErrorMessage="1" prompt="Crea un registro de actividad en esta hoja de cálculo. Escribe los detalles en la tabla de registro de actividad que empieza en la celda B10. El total de actividades se calcula automáticamente en celdas C4 a C8" sqref="A1" xr:uid="{00000000-0002-0000-0500-000002000000}"/>
    <dataValidation allowBlank="1" showInputMessage="1" showErrorMessage="1" prompt="El título de esta hoja de cálculo está en esta celda y la imagen en la celda de la derecha. Las actividades y los totales están en las celdas B4 a D8" sqref="B1:D2" xr:uid="{00000000-0002-0000-0500-000003000000}"/>
    <dataValidation allowBlank="1" showInputMessage="1" showErrorMessage="1" prompt="Personaliza las actividades en la columna con este encabezado" sqref="B3" xr:uid="{00000000-0002-0000-0500-000004000000}"/>
    <dataValidation allowBlank="1" showInputMessage="1" showErrorMessage="1" prompt="El total se calcula automáticamente en la columna con este encabezado." sqref="C3" xr:uid="{00000000-0002-0000-0500-000005000000}"/>
    <dataValidation allowBlank="1" showInputMessage="1" showErrorMessage="1" prompt="Selecciona la unidad en la columna con este encabezado. Presiona ALT+FLECHA ABAJO para mostrar las opciones y después FLECHA ABAJO y ENTRAR para realizar la selección" sqref="D3" xr:uid="{00000000-0002-0000-0500-000006000000}"/>
    <dataValidation allowBlank="1" showInputMessage="1" showErrorMessage="1" prompt="Escribe la fecha en la columna con este encabezado. Usa los filtros de encabezado para buscar entradas específicas" sqref="B10" xr:uid="{00000000-0002-0000-0500-000007000000}"/>
    <dataValidation allowBlank="1" showInputMessage="1" showErrorMessage="1" prompt="Selecciona la actividad en la columna con este encabezado. Presiona ALT+FLECHA ABAJO para mostrar las opciones y después FLECHA ABAJO y ENTRAR para realizar la selección" sqref="C10" xr:uid="{00000000-0002-0000-0500-000008000000}"/>
    <dataValidation allowBlank="1" showInputMessage="1" showErrorMessage="1" prompt="Escribe la fecha de inicio en la columna con este encabezado" sqref="D10" xr:uid="{00000000-0002-0000-0500-000009000000}"/>
    <dataValidation allowBlank="1" showInputMessage="1" showErrorMessage="1" prompt="Escribe la duración en la columna con este encabezado" sqref="E10" xr:uid="{00000000-0002-0000-0500-00000A000000}"/>
    <dataValidation allowBlank="1" showInputMessage="1" showErrorMessage="1" prompt="Escribe la distancia en la columna con este encabezado" sqref="F10" xr:uid="{00000000-0002-0000-0500-00000B000000}"/>
    <dataValidation allowBlank="1" showInputMessage="1" showErrorMessage="1" prompt="Escribe las calorías en la columna con este encabezado" sqref="G10" xr:uid="{00000000-0002-0000-0500-00000C000000}"/>
    <dataValidation allowBlank="1" showInputMessage="1" showErrorMessage="1" prompt="Escribe las notas en la columna con este encabezado" sqref="H10" xr:uid="{00000000-0002-0000-0500-00000D000000}"/>
  </dataValidations>
  <printOptions horizontalCentered="1"/>
  <pageMargins left="0.25" right="0.25" top="0.75" bottom="0.75" header="0.3" footer="0.3"/>
  <pageSetup paperSize="9" scale="60" fitToHeight="0" orientation="portrait" r:id="rId1"/>
  <headerFooter differentFirst="1">
    <oddFooter>Page &amp;P of &amp;N</oddFooter>
  </headerFooter>
  <drawing r:id="rId2"/>
  <tableParts count="1">
    <tablePart r:id="rId3"/>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baseColWidth="10" defaultColWidth="9.140625" defaultRowHeight="18" customHeight="1" x14ac:dyDescent="0.25"/>
  <cols>
    <col min="1" max="1" width="2.7109375" customWidth="1"/>
    <col min="2" max="2" width="20.85546875" customWidth="1"/>
    <col min="3" max="3" width="28" customWidth="1"/>
    <col min="4" max="4" width="31" customWidth="1"/>
    <col min="5" max="5" width="14.28515625" bestFit="1" customWidth="1"/>
    <col min="6" max="6" width="13.7109375" customWidth="1"/>
    <col min="7" max="7" width="17.7109375" customWidth="1"/>
    <col min="8" max="8" width="11.85546875" customWidth="1"/>
    <col min="9" max="9" width="20.85546875" bestFit="1" customWidth="1"/>
    <col min="10" max="10" width="15.5703125" bestFit="1" customWidth="1"/>
    <col min="11" max="12" width="13.7109375" customWidth="1"/>
    <col min="13" max="13" width="2.7109375" customWidth="1"/>
  </cols>
  <sheetData>
    <row r="1" spans="1:12" s="20" customFormat="1" ht="57.75" customHeight="1" x14ac:dyDescent="0.25">
      <c r="A1" s="20" t="s">
        <v>44</v>
      </c>
      <c r="B1" s="38" t="s">
        <v>45</v>
      </c>
      <c r="C1" s="38"/>
      <c r="D1" s="39" t="s">
        <v>22</v>
      </c>
      <c r="E1" s="39"/>
      <c r="F1" s="39"/>
      <c r="G1" s="39"/>
      <c r="H1" s="39"/>
      <c r="I1" s="39"/>
      <c r="J1" s="39"/>
      <c r="K1" s="39"/>
      <c r="L1" s="39"/>
    </row>
    <row r="2" spans="1:12" ht="21" customHeight="1" x14ac:dyDescent="0.25">
      <c r="B2" s="38"/>
      <c r="C2" s="38"/>
      <c r="D2" s="39"/>
      <c r="E2" s="39"/>
      <c r="F2" s="39"/>
      <c r="G2" s="39"/>
      <c r="H2" s="39"/>
      <c r="I2" s="39"/>
      <c r="J2" s="39"/>
      <c r="K2" s="39"/>
      <c r="L2" s="39"/>
    </row>
    <row r="3" spans="1:12" ht="18" customHeight="1" x14ac:dyDescent="0.25">
      <c r="B3" s="38"/>
      <c r="C3" s="38"/>
      <c r="E3" s="24" t="str">
        <f>(FoodLog[[#Headers],[CALORÍAS]])</f>
        <v>CALORÍAS</v>
      </c>
      <c r="F3" s="24" t="str">
        <f>(FoodLog[[#Headers],[GRASA]])</f>
        <v>GRASA</v>
      </c>
      <c r="G3" s="24" t="str">
        <f>(FoodLog[[#Headers],[COLESTEROL]])</f>
        <v>COLESTEROL</v>
      </c>
      <c r="H3" s="24" t="str">
        <f>(FoodLog[[#Headers],[SODIO]])</f>
        <v>SODIO</v>
      </c>
      <c r="I3" s="24" t="str">
        <f>(FoodLog[[#Headers],[CARBOHIDRATOS]])</f>
        <v>CARBOHIDRATOS</v>
      </c>
      <c r="J3" s="24" t="str">
        <f>(FoodLog[[#Headers],[PROTEÍNAS]])</f>
        <v>PROTEÍNAS</v>
      </c>
      <c r="K3" s="24" t="str">
        <f>(FoodLog[[#Headers],[AZÚCAR]])</f>
        <v>AZÚCAR</v>
      </c>
      <c r="L3" s="24" t="str">
        <f>(FoodLog[[#Headers],[FIBRA]])</f>
        <v>FIBRA</v>
      </c>
    </row>
    <row r="4" spans="1:12" ht="16.5" customHeight="1" x14ac:dyDescent="0.25">
      <c r="B4" s="35" t="s">
        <v>46</v>
      </c>
      <c r="C4" s="35"/>
      <c r="D4" s="21" t="s">
        <v>52</v>
      </c>
      <c r="E4" s="17">
        <v>1800</v>
      </c>
      <c r="F4" s="18">
        <v>40</v>
      </c>
      <c r="G4" s="18">
        <v>225</v>
      </c>
      <c r="H4" s="18">
        <v>2100</v>
      </c>
      <c r="I4" s="18">
        <v>130</v>
      </c>
      <c r="J4" s="18">
        <v>56</v>
      </c>
      <c r="K4" s="18">
        <v>25</v>
      </c>
      <c r="L4" s="18">
        <v>25</v>
      </c>
    </row>
    <row r="5" spans="1:12" ht="16.5" customHeight="1" x14ac:dyDescent="0.25">
      <c r="B5" s="35"/>
      <c r="C5" s="35"/>
      <c r="D5" s="31" t="str">
        <f>IF(E5=SUM(FoodLog[CALORÍAS]),"Ingesta total:","Ingesta filtrada:")</f>
        <v>Ingesta total:</v>
      </c>
      <c r="E5" s="17">
        <f>SUBTOTAL(109,FoodLog[CALORÍAS])</f>
        <v>3090</v>
      </c>
      <c r="F5" s="18">
        <f>SUBTOTAL(109,FoodLog[GRASA])</f>
        <v>74.27000000000001</v>
      </c>
      <c r="G5" s="18">
        <f>SUBTOTAL(109,FoodLog[COLESTEROL])</f>
        <v>139.6</v>
      </c>
      <c r="H5" s="18">
        <f>SUBTOTAL(109,FoodLog[SODIO])</f>
        <v>1400.7</v>
      </c>
      <c r="I5" s="18">
        <f>SUBTOTAL(109,FoodLog[CARBOHIDRATOS])</f>
        <v>208.56</v>
      </c>
      <c r="J5" s="18">
        <f>SUBTOTAL(109,FoodLog[PROTEÍNAS])</f>
        <v>68.81</v>
      </c>
      <c r="K5" s="18">
        <f>SUBTOTAL(109,FoodLog[AZÚCAR])</f>
        <v>84.1</v>
      </c>
      <c r="L5" s="18">
        <f>SUBTOTAL(109,FoodLog[FIBRA])</f>
        <v>24.5</v>
      </c>
    </row>
    <row r="6" spans="1:12" ht="18" customHeight="1" x14ac:dyDescent="0.25">
      <c r="B6" s="36"/>
      <c r="C6" s="36"/>
    </row>
    <row r="7" spans="1:12" ht="18" customHeight="1" x14ac:dyDescent="0.25">
      <c r="B7" s="15" t="s">
        <v>31</v>
      </c>
      <c r="C7" t="s">
        <v>47</v>
      </c>
      <c r="D7" t="s">
        <v>53</v>
      </c>
      <c r="E7" s="2" t="s">
        <v>41</v>
      </c>
      <c r="F7" s="2" t="s">
        <v>65</v>
      </c>
      <c r="G7" s="2" t="s">
        <v>66</v>
      </c>
      <c r="H7" s="2" t="s">
        <v>67</v>
      </c>
      <c r="I7" s="2" t="s">
        <v>68</v>
      </c>
      <c r="J7" s="2" t="s">
        <v>69</v>
      </c>
      <c r="K7" s="2" t="s">
        <v>70</v>
      </c>
      <c r="L7" s="2" t="s">
        <v>71</v>
      </c>
    </row>
    <row r="8" spans="1:12" ht="18" customHeight="1" x14ac:dyDescent="0.25">
      <c r="B8" s="16">
        <f t="shared" ref="B8:B18" ca="1" si="0">TODAY()+30+ROW()</f>
        <v>43646</v>
      </c>
      <c r="C8" s="7" t="s">
        <v>48</v>
      </c>
      <c r="D8" s="7" t="s">
        <v>54</v>
      </c>
      <c r="E8" s="2">
        <v>130</v>
      </c>
      <c r="F8" s="2">
        <v>8</v>
      </c>
      <c r="G8" s="2">
        <v>10</v>
      </c>
      <c r="H8" s="2">
        <v>60</v>
      </c>
      <c r="I8" s="2">
        <v>16</v>
      </c>
      <c r="J8" s="2">
        <v>11</v>
      </c>
      <c r="K8" s="2">
        <v>5</v>
      </c>
      <c r="L8" s="2">
        <v>0</v>
      </c>
    </row>
    <row r="9" spans="1:12" ht="18" customHeight="1" x14ac:dyDescent="0.25">
      <c r="B9" s="16">
        <f t="shared" ca="1" si="0"/>
        <v>43647</v>
      </c>
      <c r="C9" s="7" t="s">
        <v>49</v>
      </c>
      <c r="D9" s="7" t="s">
        <v>55</v>
      </c>
      <c r="E9" s="2">
        <v>65</v>
      </c>
      <c r="F9" s="2">
        <v>0.2</v>
      </c>
      <c r="G9" s="2"/>
      <c r="H9" s="2"/>
      <c r="I9" s="2">
        <v>17.3</v>
      </c>
      <c r="J9" s="2">
        <v>0.3</v>
      </c>
      <c r="K9" s="2"/>
      <c r="L9" s="2"/>
    </row>
    <row r="10" spans="1:12" ht="18" customHeight="1" x14ac:dyDescent="0.25">
      <c r="B10" s="16">
        <f t="shared" ca="1" si="0"/>
        <v>43648</v>
      </c>
      <c r="C10" s="7" t="s">
        <v>50</v>
      </c>
      <c r="D10" s="7" t="s">
        <v>56</v>
      </c>
      <c r="E10" s="2">
        <v>220</v>
      </c>
      <c r="F10" s="2">
        <v>0.5</v>
      </c>
      <c r="G10" s="2"/>
      <c r="H10" s="2">
        <v>200</v>
      </c>
      <c r="I10" s="2">
        <v>30</v>
      </c>
      <c r="J10" s="2">
        <v>6</v>
      </c>
      <c r="K10" s="2">
        <v>4</v>
      </c>
      <c r="L10" s="2">
        <v>9</v>
      </c>
    </row>
    <row r="11" spans="1:12" ht="18" customHeight="1" x14ac:dyDescent="0.25">
      <c r="B11" s="16">
        <f t="shared" ca="1" si="0"/>
        <v>43649</v>
      </c>
      <c r="C11" s="7" t="s">
        <v>51</v>
      </c>
      <c r="D11" s="7" t="s">
        <v>57</v>
      </c>
      <c r="E11" s="2">
        <v>600</v>
      </c>
      <c r="F11" s="2">
        <v>0.5</v>
      </c>
      <c r="G11" s="2"/>
      <c r="H11" s="2">
        <v>300</v>
      </c>
      <c r="I11" s="2">
        <v>22</v>
      </c>
      <c r="J11" s="2">
        <v>9.8000000000000007</v>
      </c>
      <c r="K11" s="2"/>
      <c r="L11" s="2"/>
    </row>
    <row r="12" spans="1:12" ht="18" customHeight="1" x14ac:dyDescent="0.25">
      <c r="B12" s="16">
        <f t="shared" ca="1" si="0"/>
        <v>43650</v>
      </c>
      <c r="C12" s="7" t="s">
        <v>49</v>
      </c>
      <c r="D12" s="7" t="s">
        <v>58</v>
      </c>
      <c r="E12" s="2">
        <v>210</v>
      </c>
      <c r="F12" s="2">
        <v>20</v>
      </c>
      <c r="G12" s="2"/>
      <c r="H12" s="2"/>
      <c r="I12" s="2">
        <v>3</v>
      </c>
      <c r="J12" s="2">
        <v>5</v>
      </c>
      <c r="K12" s="2"/>
      <c r="L12" s="2">
        <v>3</v>
      </c>
    </row>
    <row r="13" spans="1:12" ht="18" customHeight="1" x14ac:dyDescent="0.25">
      <c r="B13" s="16">
        <f t="shared" ca="1" si="0"/>
        <v>43651</v>
      </c>
      <c r="C13" s="7" t="s">
        <v>48</v>
      </c>
      <c r="D13" s="7" t="s">
        <v>59</v>
      </c>
      <c r="E13" s="2">
        <v>220</v>
      </c>
      <c r="F13" s="2">
        <v>3</v>
      </c>
      <c r="G13" s="2"/>
      <c r="H13" s="2"/>
      <c r="I13" s="2">
        <v>29</v>
      </c>
      <c r="J13" s="2">
        <v>7</v>
      </c>
      <c r="K13" s="2"/>
      <c r="L13" s="2">
        <v>5</v>
      </c>
    </row>
    <row r="14" spans="1:12" ht="18" customHeight="1" x14ac:dyDescent="0.25">
      <c r="B14" s="16">
        <f t="shared" ca="1" si="0"/>
        <v>43652</v>
      </c>
      <c r="C14" s="7" t="s">
        <v>49</v>
      </c>
      <c r="D14" s="7" t="s">
        <v>60</v>
      </c>
      <c r="E14" s="2">
        <v>85</v>
      </c>
      <c r="F14" s="2">
        <v>0</v>
      </c>
      <c r="G14" s="2"/>
      <c r="H14" s="2">
        <v>0</v>
      </c>
      <c r="I14" s="2">
        <v>21</v>
      </c>
      <c r="J14" s="2">
        <v>1</v>
      </c>
      <c r="K14" s="2">
        <v>17</v>
      </c>
      <c r="L14" s="2">
        <v>4</v>
      </c>
    </row>
    <row r="15" spans="1:12" ht="18" customHeight="1" x14ac:dyDescent="0.25">
      <c r="B15" s="16">
        <f t="shared" ca="1" si="0"/>
        <v>43653</v>
      </c>
      <c r="C15" s="7" t="s">
        <v>50</v>
      </c>
      <c r="D15" s="7" t="s">
        <v>61</v>
      </c>
      <c r="E15" s="2">
        <v>340</v>
      </c>
      <c r="F15" s="2">
        <v>7</v>
      </c>
      <c r="G15" s="2">
        <v>3</v>
      </c>
      <c r="H15" s="2">
        <v>63</v>
      </c>
      <c r="I15" s="2">
        <v>1</v>
      </c>
      <c r="J15" s="2">
        <v>2</v>
      </c>
      <c r="K15" s="2"/>
      <c r="L15" s="2">
        <v>2</v>
      </c>
    </row>
    <row r="16" spans="1:12" ht="18" customHeight="1" x14ac:dyDescent="0.25">
      <c r="B16" s="16">
        <f t="shared" ca="1" si="0"/>
        <v>43654</v>
      </c>
      <c r="C16" s="7" t="s">
        <v>51</v>
      </c>
      <c r="D16" s="7" t="s">
        <v>62</v>
      </c>
      <c r="E16" s="2">
        <v>470</v>
      </c>
      <c r="F16" s="2">
        <v>4.07</v>
      </c>
      <c r="G16" s="2">
        <v>49</v>
      </c>
      <c r="H16" s="2">
        <v>460</v>
      </c>
      <c r="I16" s="2">
        <v>0.46</v>
      </c>
      <c r="J16" s="2">
        <v>23.71</v>
      </c>
      <c r="K16" s="2">
        <v>0.1</v>
      </c>
      <c r="L16" s="2"/>
    </row>
    <row r="17" spans="2:12" ht="18" customHeight="1" x14ac:dyDescent="0.25">
      <c r="B17" s="16">
        <f t="shared" ca="1" si="0"/>
        <v>43655</v>
      </c>
      <c r="C17" s="7" t="s">
        <v>51</v>
      </c>
      <c r="D17" s="7" t="s">
        <v>63</v>
      </c>
      <c r="E17" s="2">
        <v>220</v>
      </c>
      <c r="F17" s="2">
        <v>7</v>
      </c>
      <c r="G17" s="2"/>
      <c r="H17" s="2"/>
      <c r="I17" s="2">
        <v>5</v>
      </c>
      <c r="J17" s="2">
        <v>3</v>
      </c>
      <c r="K17" s="2"/>
      <c r="L17" s="2"/>
    </row>
    <row r="18" spans="2:12" ht="18" customHeight="1" x14ac:dyDescent="0.25">
      <c r="B18" s="16">
        <f t="shared" ca="1" si="0"/>
        <v>43656</v>
      </c>
      <c r="C18" s="7" t="s">
        <v>49</v>
      </c>
      <c r="D18" s="7" t="s">
        <v>64</v>
      </c>
      <c r="E18" s="2">
        <v>530</v>
      </c>
      <c r="F18" s="2">
        <v>24</v>
      </c>
      <c r="G18" s="2">
        <v>77.599999999999994</v>
      </c>
      <c r="H18" s="2">
        <v>317.7</v>
      </c>
      <c r="I18" s="2">
        <v>63.8</v>
      </c>
      <c r="J18" s="2">
        <v>0</v>
      </c>
      <c r="K18" s="2">
        <v>58</v>
      </c>
      <c r="L18" s="2">
        <v>1.5</v>
      </c>
    </row>
  </sheetData>
  <mergeCells count="4">
    <mergeCell ref="B6:C6"/>
    <mergeCell ref="B4:C5"/>
    <mergeCell ref="B1:C3"/>
    <mergeCell ref="D1:L2"/>
  </mergeCells>
  <conditionalFormatting sqref="E5:L5">
    <cfRule type="expression" dxfId="27" priority="8">
      <formula>AND($E$5&lt;&gt;SUM($E$8:$E$18),E$5&gt;E$4)</formula>
    </cfRule>
  </conditionalFormatting>
  <dataValidations count="9">
    <dataValidation allowBlank="1" showInputMessage="1" showErrorMessage="1" prompt="Crea un registro de alimentación en esta hoja de cálculo. Escribe los detalles en la tabla Registro de alimentación que empieza en la celda B7" sqref="A1" xr:uid="{00000000-0002-0000-0600-000000000000}"/>
    <dataValidation allowBlank="1" showInputMessage="1" showErrorMessage="1" prompt="El título de esta hoja de cálculo se muestra en esta celda y la imagen en la celda de la derecha" sqref="B1:C2" xr:uid="{00000000-0002-0000-0600-000001000000}"/>
    <dataValidation allowBlank="1" showInputMessage="1" showErrorMessage="1" prompt="Establece objetivos nutricionales de las celdas a la derecha " sqref="B4:C5" xr:uid="{00000000-0002-0000-0600-000002000000}"/>
    <dataValidation allowBlank="1" showInputMessage="1" showErrorMessage="1" prompt="Escribe la ingesta diaria de nutrientes en las celdas a la derecha, las celda E4 a L4. Los tipos de nutrientes se actualizan automáticamente en la fila superior en función de los encabezados de tabla personalizados" sqref="D4" xr:uid="{00000000-0002-0000-0600-000003000000}"/>
    <dataValidation allowBlank="1" showInputMessage="1" showErrorMessage="1" prompt="La ingesta total de nutrientes se calcula automáticamente en las celdas a la derecha, las celdas E5 a L5" sqref="D5" xr:uid="{00000000-0002-0000-0600-000004000000}"/>
    <dataValidation allowBlank="1" showInputMessage="1" showErrorMessage="1" prompt="Escribe la fecha en la columna con este encabezado. Usa los filtros de encabezado para buscar entradas específicas" sqref="B7" xr:uid="{00000000-0002-0000-0600-000005000000}"/>
    <dataValidation allowBlank="1" showInputMessage="1" showErrorMessage="1" prompt="Escribe el tipo de alimento en la columna con este encabezado" sqref="C7" xr:uid="{00000000-0002-0000-0600-000006000000}"/>
    <dataValidation allowBlank="1" showInputMessage="1" showErrorMessage="1" prompt="Escribe los alimentos en la columna con este encabezado" sqref="D7" xr:uid="{00000000-0002-0000-0600-000007000000}"/>
    <dataValidation allowBlank="1" showInputMessage="1" showErrorMessage="1" prompt="Personaliza este encabezado de tabla para realizar un seguimiento de las necesidades específicas de alimentación en la columna con este encabezado" sqref="E7:L7" xr:uid="{00000000-0002-0000-0600-000008000000}"/>
  </dataValidations>
  <printOptions horizontalCentered="1"/>
  <pageMargins left="0.25" right="0.25" top="0.75" bottom="0.75" header="0.3" footer="0.3"/>
  <pageSetup paperSize="9" scale="41"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TM00000032</ap:Template>
  <ap:ScaleCrop>false</ap:ScaleCrop>
  <ap:HeadingPairs>
    <vt:vector baseType="variant" size="4">
      <vt:variant>
        <vt:lpstr>Hojas de cálculo</vt:lpstr>
      </vt:variant>
      <vt:variant>
        <vt:i4>7</vt:i4>
      </vt:variant>
      <vt:variant>
        <vt:lpstr>Rangos con nombre</vt:lpstr>
      </vt:variant>
      <vt:variant>
        <vt:i4>27</vt:i4>
      </vt:variant>
    </vt:vector>
  </ap:HeadingPairs>
  <ap:TitlesOfParts>
    <vt:vector baseType="lpstr" size="34">
      <vt:lpstr>Seguimiento de peso</vt:lpstr>
      <vt:lpstr>Seguimiento de cintura</vt:lpstr>
      <vt:lpstr>Seguimiento de bíceps</vt:lpstr>
      <vt:lpstr>Seguimiento de caderas</vt:lpstr>
      <vt:lpstr>Seguimiento de muslo</vt:lpstr>
      <vt:lpstr>Registro de actividades</vt:lpstr>
      <vt:lpstr>Registro de alimentación</vt:lpstr>
      <vt:lpstr>'Seguimiento de peso'!Altura</vt:lpstr>
      <vt:lpstr>Categoría1</vt:lpstr>
      <vt:lpstr>Categoría2</vt:lpstr>
      <vt:lpstr>Categoría3</vt:lpstr>
      <vt:lpstr>Categoría4</vt:lpstr>
      <vt:lpstr>Categoría5</vt:lpstr>
      <vt:lpstr>'Seguimiento de peso'!CurrentWeight</vt:lpstr>
      <vt:lpstr>DateLookup</vt:lpstr>
      <vt:lpstr>'Seguimiento de peso'!Género</vt:lpstr>
      <vt:lpstr>'Seguimiento de peso'!Goal1Label</vt:lpstr>
      <vt:lpstr>'Seguimiento de peso'!Goal2Label</vt:lpstr>
      <vt:lpstr>'Seguimiento de peso'!Goal3Label</vt:lpstr>
      <vt:lpstr>'Seguimiento de peso'!Goal4Label</vt:lpstr>
      <vt:lpstr>'Seguimiento de peso'!GoalWeight</vt:lpstr>
      <vt:lpstr>'Seguimiento de peso'!Objetivo1</vt:lpstr>
      <vt:lpstr>'Seguimiento de peso'!Objetivo2</vt:lpstr>
      <vt:lpstr>'Seguimiento de peso'!Objetivo3</vt:lpstr>
      <vt:lpstr>'Seguimiento de peso'!Objetivo4</vt:lpstr>
      <vt:lpstr>'Registro de actividades'!Títulos_a_imprimir</vt:lpstr>
      <vt:lpstr>'Registro de alimentación'!Títulos_a_imprimir</vt:lpstr>
      <vt:lpstr>'Seguimiento de bíceps'!Títulos_a_imprimir</vt:lpstr>
      <vt:lpstr>'Seguimiento de caderas'!Títulos_a_imprimir</vt:lpstr>
      <vt:lpstr>'Seguimiento de cintura'!Títulos_a_imprimir</vt:lpstr>
      <vt:lpstr>'Seguimiento de muslo'!Títulos_a_imprimir</vt:lpstr>
      <vt:lpstr>'Seguimiento de peso'!Títulos_a_imprimir</vt:lpstr>
      <vt:lpstr>'Seguimiento de peso'!UnitOfMeasure</vt:lpstr>
      <vt:lpstr>'Seguimiento de peso'!WeightLabel</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2019-05-23T08:32:21Z</dcterms:modified>
</cp:coreProperties>
</file>