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0" documentId="13_ncr:1_{5ACE7E8A-FCF3-4CC0-9842-4797CF2740B5}" xr6:coauthVersionLast="47" xr6:coauthVersionMax="47" xr10:uidLastSave="{00000000-0000-0000-0000-000000000000}"/>
  <bookViews>
    <workbookView xWindow="-120" yWindow="-120" windowWidth="29040" windowHeight="17640" xr2:uid="{00000000-000D-0000-FFFF-FFFF00000000}"/>
  </bookViews>
  <sheets>
    <sheet name="Seguimiento de actividad" sheetId="1" r:id="rId1"/>
    <sheet name="Lista de actividad" sheetId="2" state="hidden" r:id="rId2"/>
  </sheets>
  <definedNames>
    <definedName name="BúsquedaDeActividad">'Lista de actividad'!$B$4:$C$8</definedName>
    <definedName name="Categoría1">'Seguimiento de actividad'!$A$3</definedName>
    <definedName name="Categoría2">'Seguimiento de actividad'!$A$7</definedName>
    <definedName name="Categoría3">'Seguimiento de actividad'!$A$11</definedName>
    <definedName name="Categoría4">'Seguimiento de actividad'!$A$15</definedName>
    <definedName name="Categoría5">'Seguimiento de actividad'!$A$19</definedName>
    <definedName name="ListaDeActividad">'Lista de actividad'!$B$4:$B$8</definedName>
    <definedName name="OtroTotal">TotalGeneral-SUM('Seguimiento de actividad'!$B$3:$B$15)</definedName>
    <definedName name="TodosLosDemás">'Seguimiento de actividad'!$A$23</definedName>
    <definedName name="TotalGeneral">SUM(Lista[Total])</definedName>
    <definedName name="UnidadDeCategoría1">'Seguimiento de actividad'!$C$4</definedName>
    <definedName name="UnidadDeCategoría2">'Seguimiento de actividad'!$C$8</definedName>
    <definedName name="UnidadDeCategoría3">'Seguimiento de actividad'!$C$12</definedName>
    <definedName name="UnidadDeCategoría4">'Seguimiento de actividad'!$C$16</definedName>
    <definedName name="UnidadDeCategoría5">'Seguimiento de actividad'!$C$20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2" l="1"/>
  <c r="B5" i="2" l="1"/>
  <c r="B6" i="2" l="1"/>
  <c r="B7" i="2" l="1"/>
  <c r="C4" i="2" l="1"/>
  <c r="I12" i="1" s="1"/>
  <c r="C5" i="2"/>
  <c r="C6" i="2"/>
  <c r="C7" i="2"/>
  <c r="B8" i="2"/>
  <c r="C8" i="2"/>
  <c r="B17" i="1"/>
  <c r="B21" i="1"/>
  <c r="B19" i="1"/>
  <c r="B13" i="1"/>
  <c r="B9" i="1"/>
  <c r="B5" i="1"/>
  <c r="B15" i="1"/>
  <c r="B11" i="1"/>
  <c r="B7" i="1"/>
  <c r="I9" i="1" l="1"/>
  <c r="I10" i="1"/>
  <c r="I6" i="1"/>
  <c r="I7" i="1"/>
  <c r="I11" i="1"/>
  <c r="I8" i="1"/>
  <c r="B23" i="1"/>
</calcChain>
</file>

<file path=xl/sharedStrings.xml><?xml version="1.0" encoding="utf-8"?>
<sst xmlns="http://schemas.openxmlformats.org/spreadsheetml/2006/main" count="48" uniqueCount="24">
  <si>
    <t>Seguimiento de actividades</t>
  </si>
  <si>
    <r>
      <rPr>
        <b/>
        <sz val="11"/>
        <color theme="0"/>
        <rFont val="Calibri"/>
        <family val="2"/>
        <scheme val="major"/>
      </rPr>
      <t>Realice un seguimiento de sus 5 actividades principales.</t>
    </r>
    <r>
      <rPr>
        <sz val="11"/>
        <color theme="0"/>
        <rFont val="Calibri"/>
        <family val="2"/>
        <scheme val="major"/>
      </rPr>
      <t xml:space="preserve"> Intercambie la información de la siguiente actividad con las actividades que más realiza. Después, agregue sus entradas al registro de actividades para realizar un seguimiento del progreso.</t>
    </r>
  </si>
  <si>
    <t>Ciclismo</t>
  </si>
  <si>
    <t>Natación</t>
  </si>
  <si>
    <t>Actividad 3</t>
  </si>
  <si>
    <t>Actividad 4</t>
  </si>
  <si>
    <t>Actividad 5</t>
  </si>
  <si>
    <t>Total</t>
  </si>
  <si>
    <t>Millas</t>
  </si>
  <si>
    <t>Calorías</t>
  </si>
  <si>
    <t>Metros</t>
  </si>
  <si>
    <t>Pasos</t>
  </si>
  <si>
    <t>Repeticiones</t>
  </si>
  <si>
    <t>Fecha</t>
  </si>
  <si>
    <t>Actividad</t>
  </si>
  <si>
    <t>Hora de inicio</t>
  </si>
  <si>
    <t>Duración</t>
  </si>
  <si>
    <t>Unidad</t>
  </si>
  <si>
    <t>Nota</t>
  </si>
  <si>
    <t>Caliente y húmedo</t>
  </si>
  <si>
    <t>Tarde fresca</t>
  </si>
  <si>
    <t>Dormir bien la noche anterior</t>
  </si>
  <si>
    <t>La siguiente lista está vinculada a las actividades personalizadas y rellena la lista desplegable del registro de actividades. Esta hoja debe permanecer oculta.</t>
  </si>
  <si>
    <t>Lista de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</si>
</sst>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
    <numFmt numFmtId="170" formatCode="#,##0.00\ &quot;€&quot;"/>
    <numFmt numFmtId="171" formatCode="h:mm:ss;@"/>
  </numFmts>
  <fonts count="23" x14ac:knownFonts="1">
    <font>
      <sz val="11"/>
      <color theme="3"/>
      <name val="Calibri"/>
      <family val="2"/>
      <scheme val="minor"/>
    </font>
    <font>
      <sz val="11"/>
      <color theme="1"/>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pplyNumberFormat="0" applyFill="0" applyBorder="0" applyProtection="0">
      <alignment vertical="center" wrapText="1"/>
    </xf>
    <xf numFmtId="0" fontId="5" fillId="0" borderId="0" applyNumberFormat="0" applyBorder="0" applyProtection="0"/>
    <xf numFmtId="0" fontId="4" fillId="3" borderId="0" applyNumberFormat="0" applyBorder="0" applyAlignment="0" applyProtection="0"/>
    <xf numFmtId="0" fontId="2" fillId="4" borderId="0" applyNumberFormat="0" applyBorder="0" applyProtection="0">
      <alignment horizontal="center" vertical="top"/>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9" fillId="5" borderId="3" applyNumberFormat="0" applyAlignment="0" applyProtection="0"/>
    <xf numFmtId="0" fontId="3" fillId="0" borderId="8" applyNumberFormat="0" applyFill="0" applyAlignment="0" applyProtection="0"/>
    <xf numFmtId="0" fontId="3"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9" applyNumberFormat="0" applyAlignment="0" applyProtection="0"/>
    <xf numFmtId="0" fontId="17" fillId="11" borderId="10" applyNumberFormat="0" applyAlignment="0" applyProtection="0"/>
    <xf numFmtId="0" fontId="18" fillId="11" borderId="9" applyNumberFormat="0" applyAlignment="0" applyProtection="0"/>
    <xf numFmtId="0" fontId="19" fillId="0" borderId="11" applyNumberFormat="0" applyFill="0" applyAlignment="0" applyProtection="0"/>
    <xf numFmtId="0" fontId="7" fillId="12"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2">
    <xf numFmtId="0" fontId="0" fillId="0" borderId="0" xfId="0">
      <alignment vertical="center" wrapText="1"/>
    </xf>
    <xf numFmtId="168" fontId="0" fillId="2" borderId="0" xfId="0" applyNumberFormat="1" applyFill="1">
      <alignment vertical="center" wrapText="1"/>
    </xf>
    <xf numFmtId="0" fontId="0" fillId="2" borderId="0" xfId="0" applyFill="1">
      <alignment vertical="center" wrapText="1"/>
    </xf>
    <xf numFmtId="0" fontId="0" fillId="2" borderId="0" xfId="0" applyFill="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2" borderId="0" xfId="0" applyFill="1" applyAlignment="1">
      <alignment vertical="center"/>
    </xf>
    <xf numFmtId="0" fontId="0" fillId="0" borderId="0" xfId="0" applyNumberFormat="1" applyFill="1" applyBorder="1" applyAlignment="1">
      <alignment horizontal="right" vertical="center" indent="1"/>
    </xf>
    <xf numFmtId="0" fontId="0" fillId="2" borderId="0" xfId="0" applyNumberFormat="1" applyFill="1" applyAlignment="1">
      <alignment horizontal="right" vertical="center" indent="1"/>
    </xf>
    <xf numFmtId="0" fontId="0" fillId="0" borderId="0" xfId="0" applyNumberFormat="1" applyFill="1" applyBorder="1" applyAlignment="1">
      <alignment horizontal="left" vertical="center" indent="2"/>
    </xf>
    <xf numFmtId="0" fontId="0" fillId="2" borderId="0" xfId="0" applyNumberFormat="1" applyFill="1" applyAlignment="1">
      <alignment horizontal="left" vertical="center" indent="2"/>
    </xf>
    <xf numFmtId="0" fontId="0" fillId="0" borderId="0" xfId="0" applyFill="1" applyBorder="1" applyAlignment="1">
      <alignment horizontal="right" vertical="center"/>
    </xf>
    <xf numFmtId="0" fontId="0" fillId="0" borderId="0" xfId="0" applyFill="1" applyBorder="1" applyAlignment="1">
      <alignment horizontal="right" vertical="center" indent="1"/>
    </xf>
    <xf numFmtId="0" fontId="0" fillId="0" borderId="0" xfId="0" applyFill="1" applyBorder="1" applyAlignment="1">
      <alignment horizontal="left" vertical="center" indent="2"/>
    </xf>
    <xf numFmtId="0" fontId="0" fillId="0" borderId="0" xfId="0" applyAlignment="1">
      <alignment vertical="center"/>
    </xf>
    <xf numFmtId="0" fontId="3" fillId="0" borderId="0" xfId="0" applyFont="1" applyAlignment="1"/>
    <xf numFmtId="0" fontId="9" fillId="4" borderId="4" xfId="0" applyFont="1" applyFill="1" applyBorder="1">
      <alignment vertical="center" wrapText="1"/>
    </xf>
    <xf numFmtId="0" fontId="8" fillId="4" borderId="4" xfId="0" applyFont="1" applyFill="1" applyBorder="1" applyAlignment="1">
      <alignment vertical="center"/>
    </xf>
    <xf numFmtId="0" fontId="8" fillId="4" borderId="4" xfId="0" applyFont="1" applyFill="1" applyBorder="1" applyAlignment="1"/>
    <xf numFmtId="0" fontId="8" fillId="4" borderId="5" xfId="0" applyFont="1" applyFill="1" applyBorder="1" applyAlignment="1"/>
    <xf numFmtId="0" fontId="9" fillId="4" borderId="6" xfId="0" applyFont="1" applyFill="1" applyBorder="1">
      <alignment vertical="center" wrapText="1"/>
    </xf>
    <xf numFmtId="0" fontId="9" fillId="4" borderId="5" xfId="0" applyFont="1" applyFill="1" applyBorder="1">
      <alignment vertical="center" wrapText="1"/>
    </xf>
    <xf numFmtId="0" fontId="0" fillId="2" borderId="0" xfId="0" applyFill="1" applyAlignment="1">
      <alignment horizontal="left" vertical="center" wrapText="1" indent="2"/>
    </xf>
    <xf numFmtId="14" fontId="0" fillId="0" borderId="0" xfId="0" applyNumberFormat="1" applyFill="1" applyBorder="1" applyAlignment="1">
      <alignment horizontal="left" vertical="center" indent="2"/>
    </xf>
    <xf numFmtId="0" fontId="0" fillId="2" borderId="4" xfId="0" applyFill="1" applyBorder="1">
      <alignment vertical="center" wrapText="1"/>
    </xf>
    <xf numFmtId="170" fontId="0" fillId="2" borderId="0" xfId="0" applyNumberFormat="1" applyFill="1" applyAlignment="1">
      <alignment vertical="center"/>
    </xf>
    <xf numFmtId="170" fontId="0" fillId="2" borderId="0" xfId="0" applyNumberFormat="1" applyFill="1">
      <alignment vertical="center" wrapText="1"/>
    </xf>
    <xf numFmtId="171" fontId="0" fillId="0" borderId="0" xfId="0" applyNumberFormat="1" applyFill="1" applyBorder="1" applyAlignment="1">
      <alignment horizontal="right" vertical="center" indent="1"/>
    </xf>
    <xf numFmtId="171" fontId="0" fillId="2" borderId="0" xfId="0" applyNumberFormat="1" applyFill="1" applyAlignment="1">
      <alignment horizontal="right" vertical="center" indent="1"/>
    </xf>
    <xf numFmtId="171" fontId="0" fillId="0" borderId="0" xfId="0" applyNumberFormat="1" applyFill="1" applyBorder="1" applyAlignment="1">
      <alignment vertical="center"/>
    </xf>
    <xf numFmtId="171" fontId="0" fillId="0" borderId="0" xfId="0" applyNumberFormat="1" applyFill="1" applyAlignment="1">
      <alignment vertical="center"/>
    </xf>
    <xf numFmtId="0" fontId="8" fillId="6" borderId="6" xfId="0" applyFont="1" applyFill="1" applyBorder="1" applyAlignment="1">
      <alignment vertical="center"/>
    </xf>
    <xf numFmtId="0" fontId="8" fillId="6" borderId="4" xfId="0" applyFont="1" applyFill="1" applyBorder="1" applyAlignment="1">
      <alignment vertical="center"/>
    </xf>
    <xf numFmtId="169" fontId="2" fillId="4" borderId="0" xfId="3" applyNumberFormat="1" applyAlignment="1">
      <alignment horizontal="center"/>
    </xf>
    <xf numFmtId="1" fontId="2" fillId="4" borderId="0" xfId="3" applyNumberFormat="1" applyBorder="1">
      <alignment horizontal="center" vertical="top"/>
    </xf>
    <xf numFmtId="1" fontId="2" fillId="4" borderId="1" xfId="3" applyNumberFormat="1" applyBorder="1">
      <alignment horizontal="center" vertical="top"/>
    </xf>
    <xf numFmtId="0" fontId="8" fillId="4" borderId="2"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 xfId="0" applyFont="1" applyFill="1" applyBorder="1" applyAlignment="1">
      <alignment horizontal="left" vertical="center" indent="1"/>
    </xf>
    <xf numFmtId="0" fontId="7" fillId="6" borderId="2" xfId="0" applyFont="1" applyFill="1" applyBorder="1" applyAlignment="1">
      <alignment horizontal="left" vertical="center" indent="2"/>
    </xf>
    <xf numFmtId="0" fontId="7" fillId="6" borderId="0" xfId="0" applyFont="1" applyFill="1" applyBorder="1" applyAlignment="1">
      <alignment horizontal="left" vertical="center" indent="2"/>
    </xf>
    <xf numFmtId="1" fontId="2" fillId="6" borderId="0" xfId="3" applyNumberFormat="1" applyFill="1" applyAlignment="1">
      <alignment horizontal="center" vertical="center"/>
    </xf>
    <xf numFmtId="0" fontId="8" fillId="4" borderId="2" xfId="0" applyFont="1" applyFill="1" applyBorder="1" applyAlignment="1">
      <alignment horizontal="left" vertical="center" indent="2"/>
    </xf>
    <xf numFmtId="0" fontId="8" fillId="4" borderId="0" xfId="0" applyFont="1" applyFill="1" applyBorder="1" applyAlignment="1">
      <alignment horizontal="left" vertical="center" indent="2"/>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6" borderId="0" xfId="2" applyFont="1" applyFill="1" applyBorder="1" applyAlignment="1">
      <alignment horizontal="left" vertical="center" wrapText="1" indent="1"/>
    </xf>
    <xf numFmtId="0" fontId="10" fillId="6" borderId="4" xfId="2" applyFont="1" applyFill="1" applyBorder="1" applyAlignment="1">
      <alignment horizontal="left" vertical="center" wrapText="1" indent="1"/>
    </xf>
    <xf numFmtId="0" fontId="4" fillId="6" borderId="0" xfId="2" applyFill="1" applyAlignment="1">
      <alignment horizontal="left" vertical="center" indent="1"/>
    </xf>
    <xf numFmtId="0" fontId="4" fillId="6" borderId="4" xfId="2" applyFill="1" applyBorder="1" applyAlignment="1">
      <alignment horizontal="left" vertical="center" indent="1"/>
    </xf>
    <xf numFmtId="0" fontId="4" fillId="3" borderId="0" xfId="2" applyAlignment="1">
      <alignment horizontal="left" vertical="center" indent="1"/>
    </xf>
    <xf numFmtId="0" fontId="6" fillId="3" borderId="0" xfId="2" applyFont="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2" builtinId="15" customBuiltin="1"/>
    <cellStyle name="Total" xfId="22" builtinId="25" customBuiltin="1"/>
    <cellStyle name="Warning Text" xfId="20" builtinId="11" customBuiltin="1"/>
  </cellStyles>
  <dxfs count="12">
    <dxf>
      <alignment vertical="center" textRotation="0" wrapText="0" indent="0"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71" formatCode="h:mm:ss;@"/>
      <fill>
        <patternFill patternType="none">
          <fgColor indexed="64"/>
          <bgColor indexed="65"/>
        </patternFill>
      </fill>
      <alignment horizontal="general" vertical="center" textRotation="0" wrapText="0" indent="0" justifyLastLine="0" shrinkToFit="0" readingOrder="0"/>
    </dxf>
    <dxf>
      <numFmt numFmtId="171" formatCode="h:mm:ss;@"/>
      <alignment horizontal="right" vertical="center" textRotation="0" wrapText="0" indent="1" justifyLastLine="0" shrinkToFit="0" readingOrder="0"/>
    </dxf>
    <dxf>
      <alignment vertical="center" textRotation="0" wrapText="0" indent="0" justifyLastLine="0" shrinkToFit="0" readingOrder="0"/>
    </dxf>
    <dxf>
      <numFmt numFmtId="172" formatCode="dd/mm/yyyy"/>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PivotStyle="PivotStyleLight8">
    <tableStyle name="Registro de actividades"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r>
              <a:rPr lang="en-US"/>
              <a:t>Calorías quemadas por actividad</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'Seguimiento de actividad'!$A$3</c:f>
              <c:strCache>
                <c:ptCount val="1"/>
                <c:pt idx="0">
                  <c:v>Ciclismo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actividades</c:v>
                </c:pt>
              </c:strCache>
            </c:strRef>
          </c:cat>
          <c:val>
            <c:numRef>
              <c:f>'Seguimiento de actividad'!$B$5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'Seguimiento de actividad'!$A$7</c:f>
              <c:strCache>
                <c:ptCount val="1"/>
                <c:pt idx="0">
                  <c:v>Natación</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actividades</c:v>
                </c:pt>
              </c:strCache>
            </c:strRef>
          </c:cat>
          <c:val>
            <c:numRef>
              <c:f>'Seguimiento de actividad'!$B$9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'Seguimiento de actividad'!$A$11</c:f>
              <c:strCache>
                <c:ptCount val="1"/>
                <c:pt idx="0">
                  <c:v>Actividad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actividades</c:v>
                </c:pt>
              </c:strCache>
            </c:strRef>
          </c:cat>
          <c:val>
            <c:numRef>
              <c:f>'Seguimiento de actividad'!$B$13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'Seguimiento de actividad'!$A$15</c:f>
              <c:strCache>
                <c:ptCount val="1"/>
                <c:pt idx="0">
                  <c:v>Actividad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actividades</c:v>
                </c:pt>
              </c:strCache>
            </c:strRef>
          </c:cat>
          <c:val>
            <c:numRef>
              <c:f>'Seguimiento de actividad'!$B$17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'Seguimiento de actividad'!$A$19</c:f>
              <c:strCache>
                <c:ptCount val="1"/>
                <c:pt idx="0">
                  <c:v>Actividad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actividades</c:v>
                </c:pt>
              </c:strCache>
            </c:strRef>
          </c:cat>
          <c:val>
            <c:numRef>
              <c:f>'Seguimiento de actividad'!$B$21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11</xdr:col>
      <xdr:colOff>0</xdr:colOff>
      <xdr:row>3</xdr:row>
      <xdr:rowOff>28575</xdr:rowOff>
    </xdr:to>
    <xdr:graphicFrame macro="">
      <xdr:nvGraphicFramePr>
        <xdr:cNvPr id="2" name="Calorías quemadas" descr="Gráfico de barras apiladas que muestra el total de calorías quemadas por actividad">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 displayName="Lista" ref="D5:K12" totalsRowShown="0" headerRowDxfId="9" dataDxfId="8">
  <tableColumns count="8">
    <tableColumn id="1" xr3:uid="{00000000-0010-0000-0000-000001000000}" name="Fecha" dataDxfId="7"/>
    <tableColumn id="2" xr3:uid="{00000000-0010-0000-0000-000002000000}" name="Actividad" dataDxfId="6"/>
    <tableColumn id="9" xr3:uid="{00000000-0010-0000-0000-000009000000}" name="Hora de inicio" dataDxfId="5"/>
    <tableColumn id="10" xr3:uid="{00000000-0010-0000-0000-00000A000000}" name="Duración" dataDxfId="4"/>
    <tableColumn id="3" xr3:uid="{00000000-0010-0000-0000-000003000000}" name="Total" dataDxfId="3"/>
    <tableColumn id="4" xr3:uid="{00000000-0010-0000-0000-000004000000}" name="Unidad" dataDxfId="2">
      <calculatedColumnFormula>IFERROR(VLOOKUP(Lista[[#This Row],[Actividad]],BúsquedaDeActividad,2,FALSE),"")</calculatedColumnFormula>
    </tableColumn>
    <tableColumn id="5" xr3:uid="{00000000-0010-0000-0000-000005000000}" name="Calorías" dataDxfId="1"/>
    <tableColumn id="7" xr3:uid="{00000000-0010-0000-0000-000007000000}" name="Nota" dataDxfId="0"/>
  </tableColumns>
  <tableStyleInfo name="Registro de actividades" showFirstColumn="0" showLastColumn="0" showRowStripes="1" showColumnStripes="0"/>
  <extLst>
    <ext xmlns:x14="http://schemas.microsoft.com/office/spreadsheetml/2009/9/main" uri="{504A1905-F514-4f6f-8877-14C23A59335A}">
      <x14:table altTextSummary="Escribe la fecha, actividad, hora de inicio, duración, total, calorías y notas en esta tabla. La unidad se actualiza automáticamente."/>
    </ext>
  </extLst>
</table>
</file>

<file path=xl/theme/theme1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4"/>
  <sheetViews>
    <sheetView showGridLines="0" tabSelected="1" zoomScaleNormal="100" workbookViewId="0">
      <selection sqref="A1:C1"/>
    </sheetView>
  </sheetViews>
  <sheetFormatPr defaultColWidth="9.140625" defaultRowHeight="30" customHeight="1" x14ac:dyDescent="0.25"/>
  <cols>
    <col min="1" max="1" width="20.85546875" style="2" customWidth="1"/>
    <col min="2" max="2" width="23.7109375" style="2" customWidth="1"/>
    <col min="3" max="3" width="19.7109375" style="24" customWidth="1"/>
    <col min="4" max="4" width="14.28515625" style="2" customWidth="1"/>
    <col min="5" max="5" width="18.7109375" style="2" customWidth="1"/>
    <col min="6" max="6" width="15.28515625" style="2" customWidth="1"/>
    <col min="7" max="7" width="11.7109375" style="2" customWidth="1"/>
    <col min="8" max="8" width="9.7109375" style="2" customWidth="1"/>
    <col min="9" max="9" width="17.140625" style="1" customWidth="1"/>
    <col min="10" max="10" width="10.42578125" customWidth="1"/>
    <col min="11" max="11" width="36.5703125" customWidth="1"/>
  </cols>
  <sheetData>
    <row r="1" spans="1:11" ht="33" customHeight="1" x14ac:dyDescent="0.25">
      <c r="A1" s="48" t="s">
        <v>0</v>
      </c>
      <c r="B1" s="48"/>
      <c r="C1" s="49"/>
      <c r="D1" s="44"/>
      <c r="E1" s="45"/>
      <c r="F1" s="45"/>
      <c r="G1" s="45"/>
      <c r="H1" s="45"/>
      <c r="I1" s="45"/>
      <c r="J1" s="45"/>
      <c r="K1" s="45"/>
    </row>
    <row r="2" spans="1:11" ht="74.25" customHeight="1" x14ac:dyDescent="0.25">
      <c r="A2" s="46" t="s">
        <v>1</v>
      </c>
      <c r="B2" s="46"/>
      <c r="C2" s="47"/>
      <c r="D2" s="44"/>
      <c r="E2" s="45"/>
      <c r="F2" s="45"/>
      <c r="G2" s="45"/>
      <c r="H2" s="45"/>
      <c r="I2" s="45"/>
      <c r="J2" s="45"/>
      <c r="K2" s="45"/>
    </row>
    <row r="3" spans="1:11" ht="18" customHeight="1" x14ac:dyDescent="0.25">
      <c r="A3" s="37" t="s">
        <v>2</v>
      </c>
      <c r="B3" s="33">
        <f>SUMIF(Lista[Actividad],Categoría1,Lista[Total])</f>
        <v>19.46</v>
      </c>
      <c r="C3" s="16"/>
      <c r="D3" s="44"/>
      <c r="E3" s="45"/>
      <c r="F3" s="45"/>
      <c r="G3" s="45"/>
      <c r="H3" s="45"/>
      <c r="I3" s="45"/>
      <c r="J3" s="45"/>
      <c r="K3" s="45"/>
    </row>
    <row r="4" spans="1:11" ht="30" customHeight="1" x14ac:dyDescent="0.25">
      <c r="A4" s="37"/>
      <c r="B4" s="33"/>
      <c r="C4" s="17" t="s">
        <v>8</v>
      </c>
      <c r="D4" s="44"/>
      <c r="E4" s="45"/>
      <c r="F4" s="45"/>
      <c r="G4" s="45"/>
      <c r="H4" s="45"/>
      <c r="I4" s="45"/>
      <c r="J4" s="45"/>
      <c r="K4" s="45"/>
    </row>
    <row r="5" spans="1:11" ht="30" customHeight="1" x14ac:dyDescent="0.25">
      <c r="A5" s="37"/>
      <c r="B5" s="34">
        <f>SUMIF(Lista[Actividad],Categoría1,Lista[Calorías])</f>
        <v>847</v>
      </c>
      <c r="C5" s="18" t="s">
        <v>9</v>
      </c>
      <c r="D5" s="13" t="s">
        <v>13</v>
      </c>
      <c r="E5" s="4" t="s">
        <v>14</v>
      </c>
      <c r="F5" s="12" t="s">
        <v>15</v>
      </c>
      <c r="G5" s="11" t="s">
        <v>16</v>
      </c>
      <c r="H5" s="11" t="s">
        <v>7</v>
      </c>
      <c r="I5" s="13" t="s">
        <v>17</v>
      </c>
      <c r="J5" s="12" t="s">
        <v>9</v>
      </c>
      <c r="K5" s="4" t="s">
        <v>18</v>
      </c>
    </row>
    <row r="6" spans="1:11" ht="30" customHeight="1" thickBot="1" x14ac:dyDescent="0.3">
      <c r="A6" s="38"/>
      <c r="B6" s="35"/>
      <c r="C6" s="19"/>
      <c r="D6" s="23" t="s">
        <v>13</v>
      </c>
      <c r="E6" s="4" t="s">
        <v>2</v>
      </c>
      <c r="F6" s="27">
        <v>0.66666666666666663</v>
      </c>
      <c r="G6" s="29">
        <v>1.5972222222222224E-2</v>
      </c>
      <c r="H6" s="5">
        <v>3.66</v>
      </c>
      <c r="I6" s="9" t="str">
        <f>IFERROR(VLOOKUP(Lista[[#This Row],[Actividad]],BúsquedaDeActividad,2,FALSE),"")</f>
        <v>Millas</v>
      </c>
      <c r="J6" s="7">
        <v>173</v>
      </c>
      <c r="K6" s="4" t="s">
        <v>19</v>
      </c>
    </row>
    <row r="7" spans="1:11" ht="30" customHeight="1" thickTop="1" x14ac:dyDescent="0.25">
      <c r="A7" s="36" t="s">
        <v>3</v>
      </c>
      <c r="B7" s="33">
        <f>SUMIF(Lista[Actividad],Categoría2,Lista[Total])</f>
        <v>1700</v>
      </c>
      <c r="C7" s="20"/>
      <c r="D7" s="23" t="s">
        <v>13</v>
      </c>
      <c r="E7" s="4" t="s">
        <v>2</v>
      </c>
      <c r="F7" s="27">
        <v>0.60416666666666663</v>
      </c>
      <c r="G7" s="29">
        <v>3.125E-2</v>
      </c>
      <c r="H7" s="5">
        <v>7.8</v>
      </c>
      <c r="I7" s="9" t="str">
        <f>IFERROR(VLOOKUP(Lista[[#This Row],[Actividad]],BúsquedaDeActividad,2,FALSE),"")</f>
        <v>Millas</v>
      </c>
      <c r="J7" s="7">
        <v>330</v>
      </c>
      <c r="K7" s="4" t="s">
        <v>20</v>
      </c>
    </row>
    <row r="8" spans="1:11" ht="30" customHeight="1" x14ac:dyDescent="0.25">
      <c r="A8" s="37"/>
      <c r="B8" s="33"/>
      <c r="C8" s="17" t="s">
        <v>10</v>
      </c>
      <c r="D8" s="23" t="s">
        <v>13</v>
      </c>
      <c r="E8" s="4" t="s">
        <v>3</v>
      </c>
      <c r="F8" s="27">
        <v>0.41666666666666669</v>
      </c>
      <c r="G8" s="29">
        <v>2.0833333333333332E-2</v>
      </c>
      <c r="H8" s="5">
        <v>1700</v>
      </c>
      <c r="I8" s="9" t="str">
        <f>IFERROR(VLOOKUP(Lista[[#This Row],[Actividad]],BúsquedaDeActividad,2,FALSE),"")</f>
        <v>Metros</v>
      </c>
      <c r="J8" s="7">
        <v>237</v>
      </c>
      <c r="K8" s="4" t="s">
        <v>21</v>
      </c>
    </row>
    <row r="9" spans="1:11" ht="30" customHeight="1" x14ac:dyDescent="0.25">
      <c r="A9" s="37"/>
      <c r="B9" s="34">
        <f>SUMIF(Lista[Actividad],Categoría2,Lista[Calorías])</f>
        <v>237</v>
      </c>
      <c r="C9" s="18" t="s">
        <v>9</v>
      </c>
      <c r="D9" s="23" t="s">
        <v>13</v>
      </c>
      <c r="E9" s="4" t="s">
        <v>4</v>
      </c>
      <c r="F9" s="27">
        <v>0.5625</v>
      </c>
      <c r="G9" s="29">
        <v>2.4305555555555556E-2</v>
      </c>
      <c r="H9" s="5">
        <v>3227</v>
      </c>
      <c r="I9" s="9" t="str">
        <f>IFERROR(VLOOKUP(Lista[[#This Row],[Actividad]],BúsquedaDeActividad,2,FALSE),"")</f>
        <v>Pasos</v>
      </c>
      <c r="J9" s="7">
        <v>150</v>
      </c>
      <c r="K9" s="4"/>
    </row>
    <row r="10" spans="1:11" ht="30" customHeight="1" thickBot="1" x14ac:dyDescent="0.3">
      <c r="A10" s="38"/>
      <c r="B10" s="35"/>
      <c r="C10" s="21"/>
      <c r="D10" s="23" t="s">
        <v>13</v>
      </c>
      <c r="E10" s="4" t="s">
        <v>5</v>
      </c>
      <c r="F10" s="27">
        <v>0.22916666666666666</v>
      </c>
      <c r="G10" s="29">
        <v>2.0833333333333332E-2</v>
      </c>
      <c r="H10" s="5">
        <v>30</v>
      </c>
      <c r="I10" s="9" t="str">
        <f>IFERROR(VLOOKUP(Lista[[#This Row],[Actividad]],BúsquedaDeActividad,2,FALSE),"")</f>
        <v>Repeticiones</v>
      </c>
      <c r="J10" s="7">
        <v>115</v>
      </c>
      <c r="K10" s="4"/>
    </row>
    <row r="11" spans="1:11" ht="30" customHeight="1" thickTop="1" x14ac:dyDescent="0.25">
      <c r="A11" s="36" t="s">
        <v>4</v>
      </c>
      <c r="B11" s="33">
        <f>SUMIF(Lista[Actividad],Categoría3,Lista[Total])</f>
        <v>3227</v>
      </c>
      <c r="C11" s="20"/>
      <c r="D11" s="23" t="s">
        <v>13</v>
      </c>
      <c r="E11" s="6" t="s">
        <v>6</v>
      </c>
      <c r="F11" s="28">
        <v>0.25</v>
      </c>
      <c r="G11" s="30">
        <v>3.125E-2</v>
      </c>
      <c r="H11" s="6">
        <v>5</v>
      </c>
      <c r="I11" s="10" t="str">
        <f>IFERROR(VLOOKUP(Lista[[#This Row],[Actividad]],BúsquedaDeActividad,2,FALSE),"")</f>
        <v>Millas</v>
      </c>
      <c r="J11" s="8">
        <v>345</v>
      </c>
      <c r="K11" s="25"/>
    </row>
    <row r="12" spans="1:11" ht="30" customHeight="1" x14ac:dyDescent="0.25">
      <c r="A12" s="37"/>
      <c r="B12" s="33"/>
      <c r="C12" s="17" t="s">
        <v>11</v>
      </c>
      <c r="D12" s="23" t="s">
        <v>13</v>
      </c>
      <c r="E12" s="6" t="s">
        <v>2</v>
      </c>
      <c r="F12" s="28">
        <v>0.41666666666666669</v>
      </c>
      <c r="G12" s="30">
        <v>2.7777777777777776E-2</v>
      </c>
      <c r="H12" s="6">
        <v>8</v>
      </c>
      <c r="I12" s="10" t="str">
        <f>IFERROR(VLOOKUP(Lista[[#This Row],[Actividad]],BúsquedaDeActividad,2,FALSE),"")</f>
        <v>Millas</v>
      </c>
      <c r="J12" s="8">
        <v>344</v>
      </c>
      <c r="K12" s="14"/>
    </row>
    <row r="13" spans="1:11" ht="30" customHeight="1" x14ac:dyDescent="0.25">
      <c r="A13" s="37"/>
      <c r="B13" s="34">
        <f>SUMIF(Lista[Actividad],Categoría3,Lista[Calorías])</f>
        <v>150</v>
      </c>
      <c r="C13" s="18" t="s">
        <v>9</v>
      </c>
      <c r="D13" s="22"/>
      <c r="F13" s="3"/>
      <c r="I13" s="26"/>
      <c r="K13" s="4"/>
    </row>
    <row r="14" spans="1:11" ht="30" customHeight="1" thickBot="1" x14ac:dyDescent="0.3">
      <c r="A14" s="37"/>
      <c r="B14" s="35"/>
      <c r="C14" s="16"/>
      <c r="D14" s="22"/>
      <c r="F14" s="3"/>
      <c r="I14" s="26"/>
      <c r="K14" s="4"/>
    </row>
    <row r="15" spans="1:11" ht="30" customHeight="1" thickTop="1" x14ac:dyDescent="0.25">
      <c r="A15" s="36" t="s">
        <v>5</v>
      </c>
      <c r="B15" s="33">
        <f>SUMIF(Lista[Actividad],Categoría4,Lista[Total])</f>
        <v>30</v>
      </c>
      <c r="C15" s="20"/>
      <c r="D15" s="22"/>
      <c r="F15" s="3"/>
      <c r="I15" s="26"/>
      <c r="K15" s="4"/>
    </row>
    <row r="16" spans="1:11" ht="30" customHeight="1" x14ac:dyDescent="0.25">
      <c r="A16" s="37"/>
      <c r="B16" s="33"/>
      <c r="C16" s="17" t="s">
        <v>12</v>
      </c>
      <c r="D16" s="22"/>
      <c r="F16" s="3"/>
      <c r="I16" s="26"/>
      <c r="K16" s="25"/>
    </row>
    <row r="17" spans="1:9" ht="30" customHeight="1" x14ac:dyDescent="0.25">
      <c r="A17" s="37"/>
      <c r="B17" s="34">
        <f>SUMIF(Lista[Actividad],Categoría4,Lista[Calorías])</f>
        <v>115</v>
      </c>
      <c r="C17" s="18" t="s">
        <v>9</v>
      </c>
      <c r="D17" s="22"/>
      <c r="F17" s="3"/>
      <c r="I17" s="26"/>
    </row>
    <row r="18" spans="1:9" ht="30" customHeight="1" thickBot="1" x14ac:dyDescent="0.3">
      <c r="A18" s="37"/>
      <c r="B18" s="35"/>
      <c r="C18" s="21"/>
      <c r="D18" s="22"/>
      <c r="F18" s="3"/>
      <c r="I18" s="26"/>
    </row>
    <row r="19" spans="1:9" ht="30" customHeight="1" thickTop="1" x14ac:dyDescent="0.25">
      <c r="A19" s="42" t="s">
        <v>6</v>
      </c>
      <c r="B19" s="33">
        <f>SUMIF(Lista[Actividad],Categoría5,Lista[Total])</f>
        <v>5</v>
      </c>
      <c r="C19" s="20"/>
      <c r="D19" s="22"/>
      <c r="F19" s="3"/>
      <c r="I19" s="26"/>
    </row>
    <row r="20" spans="1:9" ht="30" customHeight="1" x14ac:dyDescent="0.25">
      <c r="A20" s="43"/>
      <c r="B20" s="33"/>
      <c r="C20" s="17" t="s">
        <v>8</v>
      </c>
      <c r="D20" s="22"/>
      <c r="F20" s="3"/>
      <c r="I20" s="26"/>
    </row>
    <row r="21" spans="1:9" ht="30" customHeight="1" x14ac:dyDescent="0.25">
      <c r="A21" s="43"/>
      <c r="B21" s="34">
        <f>SUMIF(Lista[Actividad],Categoría5,Lista[Calorías])</f>
        <v>345</v>
      </c>
      <c r="C21" s="18" t="s">
        <v>9</v>
      </c>
      <c r="D21" s="22"/>
      <c r="F21" s="3"/>
      <c r="I21" s="26"/>
    </row>
    <row r="22" spans="1:9" ht="30" customHeight="1" thickBot="1" x14ac:dyDescent="0.3">
      <c r="A22" s="43"/>
      <c r="B22" s="35"/>
      <c r="C22" s="16"/>
      <c r="D22" s="22"/>
      <c r="F22" s="3"/>
      <c r="I22" s="26"/>
    </row>
    <row r="23" spans="1:9" ht="30" customHeight="1" thickTop="1" x14ac:dyDescent="0.25">
      <c r="A23" s="39" t="s">
        <v>7</v>
      </c>
      <c r="B23" s="41">
        <f>SUM(B21,B17,B13,B9,B5)</f>
        <v>1694</v>
      </c>
      <c r="C23" s="31" t="s">
        <v>9</v>
      </c>
      <c r="D23" s="22"/>
      <c r="F23" s="3"/>
      <c r="I23" s="26"/>
    </row>
    <row r="24" spans="1:9" ht="30" customHeight="1" x14ac:dyDescent="0.25">
      <c r="A24" s="40"/>
      <c r="B24" s="41"/>
      <c r="C24" s="32"/>
      <c r="D24" s="22"/>
      <c r="F24" s="3"/>
      <c r="I24" s="26"/>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3">
    <dataValidation type="list" errorStyle="warning" allowBlank="1" showInputMessage="1" showErrorMessage="1" error="Selecciona Actividad en la lista. Personaliza las categorías de las celdas A3 a A19 para actualizar la lista. Selecciona CANCELAR, presiona ALT+FLECHA ABAJO para ver opciones y, luego, FLECHA ABAJO y ENTRAR para la selección." sqref="E6:E12" xr:uid="{00000000-0002-0000-0000-000000000000}">
      <formula1>ListaDeActividad</formula1>
    </dataValidation>
    <dataValidation type="custom" errorStyle="warning" allowBlank="1" showInputMessage="1" showErrorMessage="1" errorTitle="¡Uy!" error="Las calorías introducidas en el registro se resumen aquí para el gráfico. Cualquier cambio puede dar lugar a un error. Si estás seguro de que quieres cambiar esto, haz clic en Sí; de lo contrario, haz clic en Cancelar. " sqref="C23:C24" xr:uid="{00000000-0002-0000-0000-000001000000}">
      <formula1>"Calorías"</formula1>
    </dataValidation>
    <dataValidation type="custom" errorStyle="warning" allowBlank="1" showInputMessage="1" showErrorMessage="1" errorTitle="¡Uy!" error="Las calorías introducidas en el registro se resumen aquí para el gráfico. Cualquier cambio puede provocar un error. Si estás seguro de que quieres realizar este cambio, haz clic en Sí; de lo contrario, haz clic en Cancelar. " sqref="C5 C9 C13 C17 C21" xr:uid="{00000000-0002-0000-0000-000002000000}">
      <formula1>"Calorías"</formula1>
    </dataValidation>
    <dataValidation type="list" errorStyle="warning" allowBlank="1" showInputMessage="1" showErrorMessage="1" error="Selecciona la unidad de la lista en esta celda. Selecciona CANCELAR, presiona ALT+FLECHA ABAJO para ver las opciones, y después usa la tecla de FLECHA ABAJO y ENTRAR para la selección" prompt="Selecciona Unidad en esta celda. Presiona ALT+FLECHA ABAJO para ver las opciones y, después, FLECHA ABAJO y ENTRAR para realizar la selección. La etiqueta Calorías está en la celda siguiente" sqref="C20 C4 C16 C12 C8" xr:uid="{00000000-0002-0000-0000-000003000000}">
      <formula1>"Millas,Kilometers,Pasos,Laps,Yards,Metros,Repeticiones,Minutes"</formula1>
    </dataValidation>
    <dataValidation allowBlank="1" showInputMessage="1" showErrorMessage="1" prompt="Crear seguimiento de actividad en esta hoja de cálculo. El título está en esta celda, la información en la celda siguiente y el gráfico en la celda de la derecha. Escribe los detalles en la tabla de lista y las actividades de las celdas A3 a A19." sqref="A1:C1" xr:uid="{00000000-0002-0000-0000-000004000000}"/>
    <dataValidation allowBlank="1" showInputMessage="1" showErrorMessage="1" prompt="Escribe la fecha en esta columna, debajo de este encabezado" sqref="D5" xr:uid="{00000000-0002-0000-0000-000005000000}"/>
    <dataValidation allowBlank="1" showInputMessage="1" showErrorMessage="1" prompt="Selecciona Actividad en esta columna bajo este encabezado. Personaliza las categorías de las celdas A3 a A19 para actualizar la lista. Presiona ALT+FLECHA ABAJO para ver las opciones y, después, FLECHA ABAJO y ENTRAR para la selección" sqref="E5" xr:uid="{00000000-0002-0000-0000-000006000000}"/>
    <dataValidation allowBlank="1" showInputMessage="1" showErrorMessage="1" prompt="Escribe la hora de inicio en la columna con este encabezado" sqref="F5" xr:uid="{00000000-0002-0000-0000-000007000000}"/>
    <dataValidation allowBlank="1" showInputMessage="1" showErrorMessage="1" prompt="Escribe la duración en la columna con este encabezado." sqref="G5" xr:uid="{00000000-0002-0000-0000-000008000000}"/>
    <dataValidation allowBlank="1" showInputMessage="1" showErrorMessage="1" prompt="Escribe el total en la columna con este encabezado." sqref="H5" xr:uid="{00000000-0002-0000-0000-000009000000}"/>
    <dataValidation allowBlank="1" showInputMessage="1" showErrorMessage="1" prompt="La unidad se actualiza automáticamente en la columna con este encabezado." sqref="I5" xr:uid="{00000000-0002-0000-0000-00000A000000}"/>
    <dataValidation allowBlank="1" showInputMessage="1" showErrorMessage="1" prompt="Escribe las calorías en la columna con este encabezado" sqref="J5" xr:uid="{00000000-0002-0000-0000-00000B000000}"/>
    <dataValidation allowBlank="1" showInputMessage="1" showErrorMessage="1" prompt="Escribe notas en esta columna, debajo de este encabezado" sqref="K5" xr:uid="{00000000-0002-0000-0000-00000C000000}"/>
    <dataValidation allowBlank="1" showInputMessage="1" showErrorMessage="1" prompt="Escribe la Actividad 1 en esta celda. Las categorías de actividades que se escriben en las celdas A3 a A19 se actualizan automáticamente en la tabla Lista. Los datos se actualizan automáticamente en la celda de la derecha" sqref="A3:A6" xr:uid="{00000000-0002-0000-0000-00000D000000}"/>
    <dataValidation allowBlank="1" showInputMessage="1" showErrorMessage="1" prompt="Los datos se actualizan automáticamente en esta celda y en las siguientes. Selecciona la unidad en la celda a la derecha" sqref="B3:B4 B7:B8 B11:B12 B15:B16 B19:B20" xr:uid="{00000000-0002-0000-0000-00000E000000}"/>
    <dataValidation allowBlank="1" showInputMessage="1" showErrorMessage="1" prompt="En esta celda se calculan automáticamente las calorías que se queman a través de la actividad. La etiqueta Calorías está en la celda a la derecha" sqref="B21:B22 B17:B18 B13:B14 B9:B10 B5:B6" xr:uid="{00000000-0002-0000-0000-000011000000}"/>
    <dataValidation allowBlank="1" showInputMessage="1" showErrorMessage="1" prompt="Escribe la Actividad 2 en esta celda. Los datos se actualizan automáticamente en las celdas de la derecha" sqref="A7:A10" xr:uid="{00000000-0002-0000-0000-000012000000}"/>
    <dataValidation allowBlank="1" showInputMessage="1" showErrorMessage="1" prompt="Escribe la Actividad 3 en esta celda. Los datos se actualizan automáticamente en las celdas de la derecha" sqref="A11:A14" xr:uid="{00000000-0002-0000-0000-000013000000}"/>
    <dataValidation allowBlank="1" showInputMessage="1" showErrorMessage="1" prompt="Escribe la Actividad 4 en esta celda. Los datos se actualizan automáticamente en las celdas de la derecha" sqref="A15:A18" xr:uid="{00000000-0002-0000-0000-000014000000}"/>
    <dataValidation allowBlank="1" showInputMessage="1" showErrorMessage="1" prompt="Escribe la Actividad 5 en esta celda. Los datos se actualizan automáticamente en las celdas de la derecha. El total de calorías quemadas se calcula automáticamente en la celda B23." sqref="A19:A22" xr:uid="{00000000-0002-0000-0000-000015000000}"/>
    <dataValidation allowBlank="1" showInputMessage="1" showErrorMessage="1" prompt="El total se calcula automáticamente en la celda derecha." sqref="A23:A24" xr:uid="{00000000-0002-0000-0000-000016000000}"/>
    <dataValidation allowBlank="1" showInputMessage="1" showErrorMessage="1" prompt="El total se calcula automáticamente en esta celda. La etiqueta Calorías está en la celda de la derecha" sqref="B23:B24" xr:uid="{00000000-0002-0000-0000-000017000000}"/>
    <dataValidation allowBlank="1" showInputMessage="1" showErrorMessage="1" prompt="Gráfico de barras apiladas que muestra el total de calorías quemadas por la actividad. Escribe la información en la siguiente tabla." sqref="D1:K4" xr:uid="{53892C7E-C60C-4E4A-B49C-A4BE86DFF17D}"/>
  </dataValidations>
  <printOptions horizontalCentered="1"/>
  <pageMargins left="0.25" right="0.25" top="0.5" bottom="0.5" header="0.3" footer="0.3"/>
  <pageSetup paperSize="9" scale="56" fitToHeight="0" orientation="portrait" r:id="rId1"/>
  <headerFooter differentFirst="1">
    <oddFooter>Page &amp;P of &amp;N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zoomScaleNormal="100" workbookViewId="0"/>
  </sheetViews>
  <sheetFormatPr defaultColWidth="9.140625" defaultRowHeight="21.75" customHeight="1" x14ac:dyDescent="0.25"/>
  <cols>
    <col min="1" max="1" width="2.28515625" customWidth="1"/>
    <col min="2" max="2" width="26.85546875" customWidth="1"/>
    <col min="3" max="3" width="29.140625" customWidth="1"/>
  </cols>
  <sheetData>
    <row r="1" spans="2:3" ht="36.75" customHeight="1" x14ac:dyDescent="0.25">
      <c r="B1" s="50" t="s">
        <v>23</v>
      </c>
      <c r="C1" s="50"/>
    </row>
    <row r="2" spans="2:3" ht="29.25" customHeight="1" x14ac:dyDescent="0.25">
      <c r="B2" s="51" t="s">
        <v>22</v>
      </c>
      <c r="C2" s="51"/>
    </row>
    <row r="3" spans="2:3" ht="29.25" customHeight="1" x14ac:dyDescent="0.25">
      <c r="B3" s="15" t="s">
        <v>14</v>
      </c>
      <c r="C3" s="15" t="s">
        <v>17</v>
      </c>
    </row>
    <row r="4" spans="2:3" ht="21.75" customHeight="1" x14ac:dyDescent="0.25">
      <c r="B4" t="str">
        <f>TRIM(Categoría1)</f>
        <v>Ciclismo</v>
      </c>
      <c r="C4" t="str">
        <f>UnidadDeCategoría1</f>
        <v>Millas</v>
      </c>
    </row>
    <row r="5" spans="2:3" ht="21.75" customHeight="1" x14ac:dyDescent="0.25">
      <c r="B5" t="str">
        <f>TRIM(Categoría2)</f>
        <v>Natación</v>
      </c>
      <c r="C5" t="str">
        <f>UnidadDeCategoría2</f>
        <v>Metros</v>
      </c>
    </row>
    <row r="6" spans="2:3" ht="21.75" customHeight="1" x14ac:dyDescent="0.25">
      <c r="B6" t="str">
        <f>TRIM(Categoría3)</f>
        <v>Actividad 3</v>
      </c>
      <c r="C6" t="str">
        <f>UnidadDeCategoría3</f>
        <v>Pasos</v>
      </c>
    </row>
    <row r="7" spans="2:3" ht="21.75" customHeight="1" x14ac:dyDescent="0.25">
      <c r="B7" t="str">
        <f>TRIM(Categoría4)</f>
        <v>Actividad 4</v>
      </c>
      <c r="C7" t="str">
        <f>UnidadDeCategoría4</f>
        <v>Repeticiones</v>
      </c>
    </row>
    <row r="8" spans="2:3" ht="21.75" customHeight="1" x14ac:dyDescent="0.25">
      <c r="B8" t="str">
        <f>TRIM(Categoría5)</f>
        <v>Actividad 5</v>
      </c>
      <c r="C8" t="str">
        <f>UnidadDeCategoría5</f>
        <v>Millas</v>
      </c>
    </row>
  </sheetData>
  <mergeCells count="2">
    <mergeCell ref="B1:C1"/>
    <mergeCell ref="B2:C2"/>
  </mergeCells>
  <pageMargins left="0.7" right="0.7" top="0.75" bottom="0.75" header="0.3" footer="0.3"/>
  <pageSetup paperSize="9" orientation="portrait" r:id="rId1"/>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2FD4C7CD-381F-4F90-BEB3-8BE82CE9B321}">
  <ds:schemaRefs>
    <ds:schemaRef ds:uri="http://schemas.microsoft.com/sharepoint/v3/contenttype/forms"/>
  </ds:schemaRefs>
</ds:datastoreItem>
</file>

<file path=customXml/itemProps21.xml><?xml version="1.0" encoding="utf-8"?>
<ds:datastoreItem xmlns:ds="http://schemas.openxmlformats.org/officeDocument/2006/customXml" ds:itemID="{DA368851-0EC2-4C8D-8960-CC9E614BF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125D488F-1ECA-4FC5-A47B-1B06F02B4B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TM00000027</ap:Template>
  <ap:DocSecurity>0</ap:DocSecurity>
  <ap:ScaleCrop>false</ap:ScaleCrop>
  <ap:HeadingPairs>
    <vt:vector baseType="variant" size="4">
      <vt:variant>
        <vt:lpstr>Worksheets</vt:lpstr>
      </vt:variant>
      <vt:variant>
        <vt:i4>2</vt:i4>
      </vt:variant>
      <vt:variant>
        <vt:lpstr>Named Ranges</vt:lpstr>
      </vt:variant>
      <vt:variant>
        <vt:i4>13</vt:i4>
      </vt:variant>
    </vt:vector>
  </ap:HeadingPairs>
  <ap:TitlesOfParts>
    <vt:vector baseType="lpstr" size="15">
      <vt:lpstr>Seguimiento de actividad</vt:lpstr>
      <vt:lpstr>Lista de actividad</vt:lpstr>
      <vt:lpstr>BúsquedaDeActividad</vt:lpstr>
      <vt:lpstr>Categoría1</vt:lpstr>
      <vt:lpstr>Categoría2</vt:lpstr>
      <vt:lpstr>Categoría3</vt:lpstr>
      <vt:lpstr>Categoría4</vt:lpstr>
      <vt:lpstr>Categoría5</vt:lpstr>
      <vt:lpstr>ListaDeActividad</vt:lpstr>
      <vt:lpstr>TodosLosDemás</vt:lpstr>
      <vt:lpstr>UnidadDeCategoría1</vt:lpstr>
      <vt:lpstr>UnidadDeCategoría2</vt:lpstr>
      <vt:lpstr>UnidadDeCategoría3</vt:lpstr>
      <vt:lpstr>UnidadDeCategoría4</vt:lpstr>
      <vt:lpstr>UnidadDeCategoría5</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2022-11-10T06:19:12Z</dcterms:created>
  <dcterms:modified xsi:type="dcterms:W3CDTF">2022-12-13T02:09:03Z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