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Administrador\Desktop\es-ES\"/>
    </mc:Choice>
  </mc:AlternateContent>
  <bookViews>
    <workbookView xWindow="0" yWindow="0" windowWidth="28800" windowHeight="11760"/>
  </bookViews>
  <sheets>
    <sheet name="Programación de tareas" sheetId="1" r:id="rId1"/>
    <sheet name="Información de la tarea" sheetId="3" r:id="rId2"/>
  </sheets>
  <definedNames>
    <definedName name="_xlnm.Print_Area" localSheetId="1">'Información de la tarea'!$A:$H</definedName>
    <definedName name="DateCheck">'Programación de tareas'!$C$3*IF('Programación de tareas'!$D$3="SEMANAS",7,IF('Programación de tareas'!$D$3="DÍAS",1,30))</definedName>
    <definedName name="HighlightRule">IF('Programación de tareas'!$D$3="Sin Resaltar",FALSE,TRUE)</definedName>
    <definedName name="SegmentaciónDeDatos_Curso">#N/A</definedName>
    <definedName name="SegmentaciónDeDatos_Empezó_el">#N/A</definedName>
    <definedName name="SegmentaciónDeDatos_Progreso">#N/A</definedName>
    <definedName name="SegmentaciónDeDatos_Tarea">#N/A</definedName>
    <definedName name="SegmentaciónDeDatos_Vence_el">#N/A</definedName>
    <definedName name="_xlnm.Print_Titles" localSheetId="1">'Información de la tarea'!$3:$3</definedName>
    <definedName name="_xlnm.Print_Titles" localSheetId="0">'Programación de tareas'!$5:$5</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<sst xmlns="http://schemas.openxmlformats.org/spreadsheetml/2006/main" count="88" uniqueCount="42">
  <si>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PROGRAMACIÓN DE TAREAS</t>
  </si>
  <si>
    <t xml:space="preserve">SELECCIONE LOS CRITERIOS PARA LAS TAREAS QUE VENCEN EN: </t>
  </si>
  <si>
    <t>Tarea</t>
  </si>
  <si>
    <t>Proyecto 1</t>
  </si>
  <si>
    <t>Proyecto 2</t>
  </si>
  <si>
    <t>Proyecto 3</t>
  </si>
  <si>
    <t>Proyecto 4</t>
  </si>
  <si>
    <t>Proyecto 5</t>
  </si>
  <si>
    <t>Proyecto 6</t>
  </si>
  <si>
    <t>Proyecto 7</t>
  </si>
  <si>
    <t>Proyecto 8</t>
  </si>
  <si>
    <t>Proyecto 9</t>
  </si>
  <si>
    <t>Proyecto 10</t>
  </si>
  <si>
    <t>Proyecto 11</t>
  </si>
  <si>
    <t>Proyecto 12</t>
  </si>
  <si>
    <t>Curso</t>
  </si>
  <si>
    <t>Paramédico 1</t>
  </si>
  <si>
    <t>Paramédico 2</t>
  </si>
  <si>
    <t>Paramédico 3</t>
  </si>
  <si>
    <t>DETALLES DE LA TAREA &gt;</t>
  </si>
  <si>
    <t>LEYENDA DE LA BARRA DE COLOR DE FINALIZACIÓN</t>
  </si>
  <si>
    <t>DÍAS</t>
  </si>
  <si>
    <t>Profesor</t>
  </si>
  <si>
    <t>Profesor 1</t>
  </si>
  <si>
    <t>Profesor 2</t>
  </si>
  <si>
    <t>Profesor 3</t>
  </si>
  <si>
    <t>Profesor 4</t>
  </si>
  <si>
    <t>Empezó el</t>
  </si>
  <si>
    <t>&gt; = 0%</t>
  </si>
  <si>
    <t>Vence el</t>
  </si>
  <si>
    <t>&lt; 40% = &gt;</t>
  </si>
  <si>
    <t>Progreso</t>
  </si>
  <si>
    <t>Porcentaje</t>
  </si>
  <si>
    <t>INFORMACIÓN DE LA TAREA</t>
  </si>
  <si>
    <t xml:space="preserve">Para actualizar los datos, seleccione una celda de tabla dinámica a partir de la celda B3, vaya a la pestaña Analizar y luego seleccione Actualizar. Segmentación para filtrar los gastos por Tareas, Fecha de inicio, Fecha de vencimiento y Porcentaje de progreso están en las celdas I3, K3, M3, I13 y K13.
</t>
  </si>
  <si>
    <t xml:space="preserve">  </t>
  </si>
  <si>
    <t>La segmentación para filtrar los datos de la tabla en función de la tarea está en esta celda.</t>
  </si>
  <si>
    <t>La segmentación para filtrar los datos de la tabla en función de la fecha de vencimiento está en esta celda.</t>
  </si>
  <si>
    <t>La segmentación para filtrar los datos de la tabla en función de la fecha de inicio está en esta celda.</t>
  </si>
  <si>
    <t>La segmentación para filtrar los datos de la tabla en función del porcentaje de progreso está en esta celda.</t>
  </si>
  <si>
    <t>&lt; PROGRAMACIÓN DE TAREAS</t>
  </si>
  <si>
    <t>La segmentación para filtrar los datos de la tabla en función del curso está en esta celda.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</si>
</sst>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4"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4">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4" fontId="1" fillId="0" borderId="0" xfId="15">
      <alignment horizontal="left" vertical="center"/>
    </xf>
    <xf numFmtId="9" fontId="0" fillId="4" borderId="0" xfId="12" applyNumberFormat="1" applyFont="1" applyAlignment="1">
      <alignment horizontal="center" vertical="center"/>
    </xf>
    <xf numFmtId="0" fontId="0" fillId="0" borderId="0" xfId="0" applyAlignment="1">
      <alignment vertical="center" wrapText="1"/>
    </xf>
    <xf numFmtId="9" fontId="0" fillId="0" borderId="0" xfId="1" applyFont="1" applyAlignment="1">
      <alignment horizontal="right" vertical="center"/>
    </xf>
    <xf numFmtId="0" fontId="0" fillId="0" borderId="0" xfId="0" pivotButton="1" applyFont="1" applyAlignment="1">
      <alignment horizontal="center" vertical="center"/>
    </xf>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7" fillId="0" borderId="0" xfId="0" applyFont="1" applyAlignment="1">
      <alignment horizontal="center" vertical="center"/>
    </xf>
    <xf numFmtId="0" fontId="10" fillId="0" borderId="0" xfId="11" applyAlignment="1">
      <alignment horizontal="left" vertical="top" wrapText="1"/>
    </xf>
  </cellXfs>
  <cellStyles count="16">
    <cellStyle name="40% - Énfasis2" xfId="12" builtinId="35"/>
    <cellStyle name="40% - Énfasis4" xfId="14" builtinId="43"/>
    <cellStyle name="Celda de comprobación" xfId="3" builtinId="23" customBuiltin="1"/>
    <cellStyle name="Encabezado 1" xfId="10" builtinId="16" customBuiltin="1"/>
    <cellStyle name="Énfasis3" xfId="13" builtinId="37" customBuiltin="1"/>
    <cellStyle name="Fecha" xfId="15"/>
    <cellStyle name="Hipervínculo" xfId="4" builtinId="8" customBuiltin="1"/>
    <cellStyle name="Hipervínculo visitado" xfId="5" builtinId="9" customBuiltin="1"/>
    <cellStyle name="Millares" xfId="6" builtinId="3" customBuiltin="1"/>
    <cellStyle name="Millares [0]" xfId="7" builtinId="6" customBuiltin="1"/>
    <cellStyle name="Moneda" xfId="8" builtinId="4" customBuiltin="1"/>
    <cellStyle name="Moneda [0]" xfId="9" builtinId="7" customBuiltin="1"/>
    <cellStyle name="Normal" xfId="0" builtinId="0" customBuiltin="1"/>
    <cellStyle name="Porcentaje" xfId="1" builtinId="5"/>
    <cellStyle name="Texto explicativo" xfId="11" builtinId="53" customBuiltin="1"/>
    <cellStyle name="Título" xfId="2" builtinId="15" customBuiltin="1"/>
  </cellStyles>
  <dxfs count="138">
    <dxf>
      <alignment horizontal="right" vertical="center" textRotation="0" wrapText="0" indent="0" justifyLastLine="0" shrinkToFit="0" readingOrder="0"/>
    </dxf>
    <dxf>
      <alignment horizontal="right" vertical="center" textRotation="0" wrapText="0" indent="0" justifyLastLine="0" shrinkToFit="0" readingOrder="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ont>
        <sz val="10"/>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0"/>
      </font>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fgColor theme="0" tint="-0.14996795556505021"/>
          <bgColor theme="0" tint="-0.14996795556505021"/>
        </patternFill>
      </fill>
    </dxf>
    <dxf>
      <font>
        <color theme="0"/>
      </font>
      <fill>
        <patternFill>
          <fgColor theme="1"/>
          <bgColor theme="1"/>
        </patternFill>
      </fill>
    </dxf>
    <dxf>
      <font>
        <color theme="0"/>
      </font>
      <fill>
        <patternFill>
          <fgColor theme="1"/>
          <bgColor theme="1"/>
        </patternFill>
      </fill>
    </dxf>
    <dxf>
      <border>
        <top style="thin">
          <color theme="1"/>
        </top>
      </border>
    </dxf>
    <dxf>
      <font>
        <b val="0"/>
        <i val="0"/>
        <color theme="0"/>
      </font>
      <fill>
        <patternFill>
          <fgColor theme="1"/>
          <bgColor theme="1" tint="0.24994659260841701"/>
        </patternFill>
      </fill>
    </dxf>
    <dxf>
      <font>
        <color theme="1"/>
      </font>
      <border>
        <bottom style="thin">
          <color theme="0" tint="-0.24994659260841701"/>
        </bottom>
        <horizontal style="thin">
          <color theme="0" tint="-0.24994659260841701"/>
        </horizontal>
      </border>
    </dxf>
    <dxf>
      <font>
        <b val="0"/>
        <i val="0"/>
        <color theme="1" tint="0.24994659260841701"/>
      </font>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bgColor theme="0" tint="-0.2499465926084170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border>
        <bottom style="thin">
          <color theme="0" tint="-0.24994659260841701"/>
        </bottom>
        <horizontal style="thin">
          <color theme="0" tint="-0.24994659260841701"/>
        </horizontal>
      </border>
    </dxf>
    <dxf>
      <font>
        <b val="0"/>
        <i val="0"/>
        <sz val="11"/>
        <name val="Calibri"/>
        <family val="2"/>
        <scheme val="major"/>
      </font>
      <fill>
        <patternFill>
          <bgColor theme="1" tint="0.24994659260841701"/>
        </patternFill>
      </fill>
    </dxf>
    <dxf>
      <font>
        <b val="0"/>
        <i val="0"/>
        <sz val="11"/>
        <color theme="0"/>
      </font>
      <fill>
        <patternFill>
          <bgColor theme="0"/>
        </patternFill>
      </fill>
    </dxf>
  </dxfs>
  <tableStyles count="3" defaultTableStyle="TableStyleMedium2" defaultPivotStyle="PivotStyleLight16">
    <tableStyle name="Assignment detail Slicer 2" pivot="0" table="0" count="10">
      <tableStyleElement type="wholeTable" dxfId="137"/>
      <tableStyleElement type="headerRow" dxfId="136"/>
    </tableStyle>
    <tableStyle name="Información de la tarea" table="0" count="11">
      <tableStyleElement type="wholeTable" dxfId="135"/>
      <tableStyleElement type="headerRow" dxfId="134"/>
      <tableStyleElement type="totalRow" dxfId="133"/>
      <tableStyleElement type="firstRowStripe" dxfId="132"/>
      <tableStyleElement type="firstColumnStripe" dxfId="131"/>
      <tableStyleElement type="firstSubtotalRow" dxfId="130"/>
      <tableStyleElement type="secondSubtotalRow" dxfId="129"/>
      <tableStyleElement type="firstRowSubheading" dxfId="128"/>
      <tableStyleElement type="secondRowSubheading" dxfId="127"/>
      <tableStyleElement type="pageFieldLabels" dxfId="126"/>
      <tableStyleElement type="pageFieldValues" dxfId="125"/>
    </tableStyle>
    <tableStyle name="Programación de tareas" pivot="0" count="6">
      <tableStyleElement type="wholeTable" dxfId="124"/>
      <tableStyleElement type="headerRow" dxfId="123"/>
      <tableStyleElement type="totalRow" dxfId="122"/>
      <tableStyleElement type="firstColumn" dxfId="121"/>
      <tableStyleElement type="lastColumn" dxfId="120"/>
      <tableStyleElement type="firstColumnStripe" dxfId="119"/>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bgColor theme="7" tint="0.79998168889431442"/>
            </patternFill>
          </fill>
          <border>
            <left style="thin">
              <color theme="0"/>
            </left>
            <right style="thin">
              <color theme="0"/>
            </right>
            <top style="thin">
              <color theme="0"/>
            </top>
            <bottom style="thin">
              <color theme="0"/>
            </bottom>
          </border>
        </dxf>
        <dxf>
          <font>
            <b val="0"/>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7"/>
          </font>
          <fill>
            <patternFill>
              <bgColor theme="0" tint="-0.14996795556505021"/>
            </patternFill>
          </fill>
          <border>
            <left style="thin">
              <color theme="0"/>
            </left>
            <right style="thin">
              <color theme="0"/>
            </right>
            <top style="thin">
              <color theme="0"/>
            </top>
            <bottom style="thin">
              <color theme="0"/>
            </bottom>
          </border>
        </dxf>
        <dxf>
          <font>
            <b/>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0"/>
          </font>
          <fill>
            <patternFill>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fgColor theme="0"/>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0"/>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SlicerStyleLight1">
        <x14:slicerStyle name="Assignment detail Slicer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9</xdr:col>
      <xdr:colOff>663702</xdr:colOff>
      <xdr:row>11</xdr:row>
      <xdr:rowOff>116205</xdr:rowOff>
    </xdr:to>
    <mc:AlternateContent xmlns:mc="http://schemas.openxmlformats.org/markup-compatibility/2006" xmlns:a14="http://schemas.microsoft.com/office/drawing/2010/main">
      <mc:Choice Requires="a14">
        <xdr:graphicFrame macro="">
          <xdr:nvGraphicFramePr>
            <xdr:cNvPr id="5" name="Tarea" descr="Slicer to filter PivotTable data based on Assignment">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Tarea"/>
            </a:graphicData>
          </a:graphic>
        </xdr:graphicFrame>
      </mc:Choice>
      <mc:Fallback xmlns="">
        <xdr:sp macro="" textlink="">
          <xdr:nvSpPr>
            <xdr:cNvPr id="0" name=""/>
            <xdr:cNvSpPr>
              <a:spLocks noTextEdit="1"/>
            </xdr:cNvSpPr>
          </xdr:nvSpPr>
          <xdr:spPr>
            <a:xfrm>
              <a:off x="8029575" y="1104900"/>
              <a:ext cx="1368552" cy="201168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12</xdr:col>
      <xdr:colOff>9525</xdr:colOff>
      <xdr:row>2</xdr:row>
      <xdr:rowOff>0</xdr:rowOff>
    </xdr:from>
    <xdr:to>
      <xdr:col>14</xdr:col>
      <xdr:colOff>64389</xdr:colOff>
      <xdr:row>11</xdr:row>
      <xdr:rowOff>79629</xdr:rowOff>
    </xdr:to>
    <mc:AlternateContent xmlns:mc="http://schemas.openxmlformats.org/markup-compatibility/2006" xmlns:a14="http://schemas.microsoft.com/office/drawing/2010/main">
      <mc:Choice Requires="a14">
        <xdr:graphicFrame macro="">
          <xdr:nvGraphicFramePr>
            <xdr:cNvPr id="6" name="Curso" descr="Slicer to filter PivotTable data based on Course">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Curso"/>
            </a:graphicData>
          </a:graphic>
        </xdr:graphicFrame>
      </mc:Choice>
      <mc:Fallback xmlns="">
        <xdr:sp macro="" textlink="">
          <xdr:nvSpPr>
            <xdr:cNvPr id="0" name=""/>
            <xdr:cNvSpPr>
              <a:spLocks noTextEdit="1"/>
            </xdr:cNvSpPr>
          </xdr:nvSpPr>
          <xdr:spPr>
            <a:xfrm>
              <a:off x="10858500" y="1104900"/>
              <a:ext cx="1369314" cy="1975104"/>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10</xdr:col>
      <xdr:colOff>0</xdr:colOff>
      <xdr:row>2</xdr:row>
      <xdr:rowOff>0</xdr:rowOff>
    </xdr:from>
    <xdr:to>
      <xdr:col>11</xdr:col>
      <xdr:colOff>663702</xdr:colOff>
      <xdr:row>11</xdr:row>
      <xdr:rowOff>116205</xdr:rowOff>
    </xdr:to>
    <mc:AlternateContent xmlns:mc="http://schemas.openxmlformats.org/markup-compatibility/2006" xmlns:a14="http://schemas.microsoft.com/office/drawing/2010/main">
      <mc:Choice Requires="a14">
        <xdr:graphicFrame macro="">
          <xdr:nvGraphicFramePr>
            <xdr:cNvPr id="8" name="Empezó el" descr="Slicer to filter PivotTable data based on Start on date">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Empezó el"/>
            </a:graphicData>
          </a:graphic>
        </xdr:graphicFrame>
      </mc:Choice>
      <mc:Fallback xmlns="">
        <xdr:sp macro="" textlink="">
          <xdr:nvSpPr>
            <xdr:cNvPr id="0" name=""/>
            <xdr:cNvSpPr>
              <a:spLocks noTextEdit="1"/>
            </xdr:cNvSpPr>
          </xdr:nvSpPr>
          <xdr:spPr>
            <a:xfrm>
              <a:off x="9439275" y="1104900"/>
              <a:ext cx="1368552" cy="201168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8</xdr:col>
      <xdr:colOff>9525</xdr:colOff>
      <xdr:row>12</xdr:row>
      <xdr:rowOff>66675</xdr:rowOff>
    </xdr:from>
    <xdr:to>
      <xdr:col>9</xdr:col>
      <xdr:colOff>673227</xdr:colOff>
      <xdr:row>18</xdr:row>
      <xdr:rowOff>362712</xdr:rowOff>
    </xdr:to>
    <mc:AlternateContent xmlns:mc="http://schemas.openxmlformats.org/markup-compatibility/2006" xmlns:a14="http://schemas.microsoft.com/office/drawing/2010/main">
      <mc:Choice Requires="a14">
        <xdr:graphicFrame macro="">
          <xdr:nvGraphicFramePr>
            <xdr:cNvPr id="9" name="Vence el" descr="Slicer to filter PivotTable data based on Due date">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Vence el"/>
            </a:graphicData>
          </a:graphic>
        </xdr:graphicFrame>
      </mc:Choice>
      <mc:Fallback xmlns="">
        <xdr:sp macro="" textlink="">
          <xdr:nvSpPr>
            <xdr:cNvPr id="0" name=""/>
            <xdr:cNvSpPr>
              <a:spLocks noTextEdit="1"/>
            </xdr:cNvSpPr>
          </xdr:nvSpPr>
          <xdr:spPr>
            <a:xfrm>
              <a:off x="8039100" y="3267075"/>
              <a:ext cx="1368552" cy="203911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9525</xdr:colOff>
      <xdr:row>12</xdr:row>
      <xdr:rowOff>66675</xdr:rowOff>
    </xdr:from>
    <xdr:to>
      <xdr:col>11</xdr:col>
      <xdr:colOff>673227</xdr:colOff>
      <xdr:row>18</xdr:row>
      <xdr:rowOff>362712</xdr:rowOff>
    </xdr:to>
    <mc:AlternateContent xmlns:mc="http://schemas.openxmlformats.org/markup-compatibility/2006" xmlns:a14="http://schemas.microsoft.com/office/drawing/2010/main">
      <mc:Choice Requires="a14">
        <xdr:graphicFrame macro="">
          <xdr:nvGraphicFramePr>
            <xdr:cNvPr id="11" name="Progreso" descr="Slicer to filter PivotTable data based on Progress percentage">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Progreso"/>
            </a:graphicData>
          </a:graphic>
        </xdr:graphicFrame>
      </mc:Choice>
      <mc:Fallback xmlns="">
        <xdr:sp macro="" textlink="">
          <xdr:nvSpPr>
            <xdr:cNvPr id="0" name=""/>
            <xdr:cNvSpPr>
              <a:spLocks noTextEdit="1"/>
            </xdr:cNvSpPr>
          </xdr:nvSpPr>
          <xdr:spPr>
            <a:xfrm>
              <a:off x="9448800" y="3267075"/>
              <a:ext cx="1368552" cy="203911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ester" refreshedDate="43207.465197453705" createdVersion="6" refreshedVersion="6" minRefreshableVersion="3" recordCount="12">
  <cacheSource type="worksheet">
    <worksheetSource name="Tareas"/>
  </cacheSource>
  <cacheFields count="7">
    <cacheField name="Tarea" numFmtId="0">
      <sharedItems count="12">
        <s v="Proyecto 1"/>
        <s v="Proyecto 2"/>
        <s v="Proyecto 3"/>
        <s v="Proyecto 4"/>
        <s v="Proyecto 5"/>
        <s v="Proyecto 6"/>
        <s v="Proyecto 7"/>
        <s v="Proyecto 8"/>
        <s v="Proyecto 9"/>
        <s v="Proyecto 10"/>
        <s v="Proyecto 11"/>
        <s v="Proyecto 12"/>
      </sharedItems>
    </cacheField>
    <cacheField name="Curso" numFmtId="0">
      <sharedItems count="3">
        <s v="Paramédico 1"/>
        <s v="Paramédico 2"/>
        <s v="Paramédico 3"/>
      </sharedItems>
    </cacheField>
    <cacheField name="Profesor" numFmtId="0">
      <sharedItems count="4">
        <s v="Profesor 1"/>
        <s v="Profesor 2"/>
        <s v="Profesor 3"/>
        <s v="Profesor 4"/>
      </sharedItems>
    </cacheField>
    <cacheField name="Empezó el" numFmtId="14">
      <sharedItems containsSemiMixedTypes="0" containsNonDate="0" containsDate="1" containsString="0" minDate="2018-02-16T00:00:00" maxDate="2018-04-08T00:00:00" count="11">
        <d v="2018-03-18T00:00:00"/>
        <d v="2018-03-28T00:00:00"/>
        <d v="2018-04-02T00:00:00"/>
        <d v="2018-02-16T00:00:00"/>
        <d v="2018-03-23T00:00:00"/>
        <d v="2018-03-14T00:00:00"/>
        <d v="2018-03-26T00:00:00"/>
        <d v="2018-04-07T00:00:00"/>
        <d v="2018-02-26T00:00:00"/>
        <d v="2018-04-04T00:00:00"/>
        <d v="2018-03-20T00:00:00"/>
      </sharedItems>
    </cacheField>
    <cacheField name="Vence el" numFmtId="14">
      <sharedItems containsSemiMixedTypes="0" containsNonDate="0" containsDate="1" containsString="0" minDate="2018-05-05T00:00:00" maxDate="2018-07-07T00:00:00" count="11">
        <d v="2018-05-17T00:00:00"/>
        <d v="2018-06-16T00:00:00"/>
        <d v="2018-05-29T00:00:00"/>
        <d v="2018-05-27T00:00:00"/>
        <d v="2018-05-07T00:00:00"/>
        <d v="2018-07-06T00:00:00"/>
        <d v="2018-05-11T00:00:00"/>
        <d v="2018-06-06T00:00:00"/>
        <d v="2018-05-05T00:00:00"/>
        <d v="2018-06-11T00:00:00"/>
        <d v="2018-05-31T00:00:00"/>
      </sharedItems>
    </cacheField>
    <cacheField name="Progreso" numFmtId="9">
      <sharedItems containsSemiMixedTypes="0" containsString="0" containsNumber="1" minValue="0.1" maxValue="1" count="11">
        <n v="1"/>
        <n v="0.1"/>
        <n v="0.8"/>
        <n v="0.2"/>
        <n v="0.5"/>
        <n v="0.3"/>
        <n v="0.35"/>
        <n v="0.4"/>
        <n v="0.75"/>
        <n v="0.55000000000000004"/>
        <n v="0.6"/>
      </sharedItems>
    </cacheField>
    <cacheField name="Porcentaje" numFmtId="9">
      <sharedItems containsSemiMixedTypes="0" containsString="0" containsNumber="1" minValue="0.1"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AssignmentsPivotTable"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11">
        <item x="3"/>
        <item x="8"/>
        <item x="5"/>
        <item x="0"/>
        <item x="10"/>
        <item x="4"/>
        <item x="6"/>
        <item x="1"/>
        <item x="2"/>
        <item x="9"/>
        <item x="7"/>
      </items>
    </pivotField>
    <pivotField axis="axisRow" compact="0" numFmtId="14" outline="0" showAll="0" defaultSubtotal="0">
      <items count="11">
        <item x="8"/>
        <item x="4"/>
        <item x="6"/>
        <item x="0"/>
        <item x="3"/>
        <item x="2"/>
        <item x="10"/>
        <item x="7"/>
        <item x="9"/>
        <item x="1"/>
        <item x="5"/>
      </items>
    </pivotField>
    <pivotField axis="axisRow" compact="0" numFmtId="9" outline="0" showAll="0" defaultSubtotal="0">
      <items count="11">
        <item x="1"/>
        <item x="3"/>
        <item x="5"/>
        <item x="6"/>
        <item x="7"/>
        <item x="4"/>
        <item x="9"/>
        <item x="10"/>
        <item x="8"/>
        <item x="2"/>
        <item x="0"/>
      </items>
    </pivotField>
    <pivotField compact="0" numFmtId="9" outline="0" showAll="0" defaultSubtotal="0"/>
  </pivotFields>
  <rowFields count="6">
    <field x="2"/>
    <field x="1"/>
    <field x="0"/>
    <field x="3"/>
    <field x="4"/>
    <field x="5"/>
  </rowFields>
  <rowItems count="12">
    <i>
      <x/>
      <x/>
      <x/>
      <x v="3"/>
      <x v="3"/>
      <x v="10"/>
    </i>
    <i r="2">
      <x v="7"/>
      <x v="5"/>
      <x v="1"/>
      <x v="5"/>
    </i>
    <i r="2">
      <x v="11"/>
      <x v="10"/>
      <x/>
      <x v="8"/>
    </i>
    <i r="1">
      <x v="2"/>
      <x v="3"/>
      <x v="4"/>
      <x v="6"/>
      <x v="7"/>
    </i>
    <i>
      <x v="1"/>
      <x/>
      <x v="4"/>
      <x v="7"/>
      <x v="9"/>
      <x/>
    </i>
    <i r="2">
      <x v="5"/>
      <x v="8"/>
      <x v="5"/>
      <x v="9"/>
    </i>
    <i r="2">
      <x v="8"/>
      <x v="2"/>
      <x v="10"/>
      <x v="2"/>
    </i>
    <i>
      <x v="2"/>
      <x/>
      <x v="6"/>
      <x/>
      <x v="4"/>
      <x v="1"/>
    </i>
    <i r="2">
      <x v="9"/>
      <x v="6"/>
      <x v="2"/>
      <x v="3"/>
    </i>
    <i r="1">
      <x v="1"/>
      <x v="2"/>
      <x v="9"/>
      <x v="8"/>
      <x v="6"/>
    </i>
    <i>
      <x v="3"/>
      <x/>
      <x v="10"/>
      <x v="10"/>
      <x v="7"/>
      <x v="4"/>
    </i>
    <i r="1">
      <x v="1"/>
      <x v="1"/>
      <x v="1"/>
      <x v="9"/>
      <x v="5"/>
    </i>
  </rowItems>
  <colItems count="1">
    <i/>
  </colItems>
  <formats count="56">
    <format dxfId="116">
      <pivotArea type="all" dataOnly="0" outline="0" fieldPosition="0"/>
    </format>
    <format dxfId="115">
      <pivotArea type="all" dataOnly="0" outline="0" fieldPosition="0"/>
    </format>
    <format dxfId="114">
      <pivotArea field="2" type="button" dataOnly="0" labelOnly="1" outline="0" axis="axisRow" fieldPosition="0"/>
    </format>
    <format dxfId="113">
      <pivotArea field="1" type="button" dataOnly="0" labelOnly="1" outline="0" axis="axisRow" fieldPosition="1"/>
    </format>
    <format dxfId="112">
      <pivotArea field="0" type="button" dataOnly="0" labelOnly="1" outline="0" axis="axisRow" fieldPosition="2"/>
    </format>
    <format dxfId="111">
      <pivotArea field="3" type="button" dataOnly="0" labelOnly="1" outline="0" axis="axisRow" fieldPosition="3"/>
    </format>
    <format dxfId="110">
      <pivotArea field="4" type="button" dataOnly="0" labelOnly="1" outline="0" axis="axisRow" fieldPosition="4"/>
    </format>
    <format dxfId="109">
      <pivotArea field="5" type="button" dataOnly="0" labelOnly="1" outline="0" axis="axisRow" fieldPosition="5"/>
    </format>
    <format dxfId="108">
      <pivotArea dataOnly="0" labelOnly="1" outline="0" fieldPosition="0">
        <references count="1">
          <reference field="2" count="0"/>
        </references>
      </pivotArea>
    </format>
    <format dxfId="107">
      <pivotArea dataOnly="0" labelOnly="1" outline="0" fieldPosition="0">
        <references count="2">
          <reference field="1" count="2">
            <x v="0"/>
            <x v="2"/>
          </reference>
          <reference field="2" count="1" selected="0">
            <x v="0"/>
          </reference>
        </references>
      </pivotArea>
    </format>
    <format dxfId="106">
      <pivotArea dataOnly="0" labelOnly="1" outline="0" fieldPosition="0">
        <references count="2">
          <reference field="1" count="1">
            <x v="0"/>
          </reference>
          <reference field="2" count="1" selected="0">
            <x v="1"/>
          </reference>
        </references>
      </pivotArea>
    </format>
    <format dxfId="105">
      <pivotArea dataOnly="0" labelOnly="1" outline="0" fieldPosition="0">
        <references count="2">
          <reference field="1" count="1">
            <x v="1"/>
          </reference>
          <reference field="2" count="1" selected="0">
            <x v="2"/>
          </reference>
        </references>
      </pivotArea>
    </format>
    <format dxfId="104">
      <pivotArea dataOnly="0" labelOnly="1" outline="0" fieldPosition="0">
        <references count="2">
          <reference field="1" count="2">
            <x v="0"/>
            <x v="1"/>
          </reference>
          <reference field="2" count="1" selected="0">
            <x v="3"/>
          </reference>
        </references>
      </pivotArea>
    </format>
    <format dxfId="103">
      <pivotArea dataOnly="0" labelOnly="1" outline="0" fieldPosition="0">
        <references count="3">
          <reference field="0" count="3">
            <x v="0"/>
            <x v="7"/>
            <x v="11"/>
          </reference>
          <reference field="1" count="1" selected="0">
            <x v="0"/>
          </reference>
          <reference field="2" count="1" selected="0">
            <x v="0"/>
          </reference>
        </references>
      </pivotArea>
    </format>
    <format dxfId="102">
      <pivotArea dataOnly="0" labelOnly="1" outline="0" fieldPosition="0">
        <references count="3">
          <reference field="0" count="1">
            <x v="3"/>
          </reference>
          <reference field="1" count="1" selected="0">
            <x v="2"/>
          </reference>
          <reference field="2" count="1" selected="0">
            <x v="0"/>
          </reference>
        </references>
      </pivotArea>
    </format>
    <format dxfId="101">
      <pivotArea dataOnly="0" labelOnly="1" outline="0" fieldPosition="0">
        <references count="3">
          <reference field="0" count="3">
            <x v="4"/>
            <x v="5"/>
            <x v="8"/>
          </reference>
          <reference field="1" count="1" selected="0">
            <x v="0"/>
          </reference>
          <reference field="2" count="1" selected="0">
            <x v="1"/>
          </reference>
        </references>
      </pivotArea>
    </format>
    <format dxfId="100">
      <pivotArea dataOnly="0" labelOnly="1" outline="0" fieldPosition="0">
        <references count="3">
          <reference field="0" count="2">
            <x v="6"/>
            <x v="9"/>
          </reference>
          <reference field="1" count="1" selected="0">
            <x v="0"/>
          </reference>
          <reference field="2" count="1" selected="0">
            <x v="2"/>
          </reference>
        </references>
      </pivotArea>
    </format>
    <format dxfId="99">
      <pivotArea dataOnly="0" labelOnly="1" outline="0" fieldPosition="0">
        <references count="3">
          <reference field="0" count="1">
            <x v="2"/>
          </reference>
          <reference field="1" count="1" selected="0">
            <x v="1"/>
          </reference>
          <reference field="2" count="1" selected="0">
            <x v="2"/>
          </reference>
        </references>
      </pivotArea>
    </format>
    <format dxfId="98">
      <pivotArea dataOnly="0" labelOnly="1" outline="0" fieldPosition="0">
        <references count="3">
          <reference field="0" count="1">
            <x v="10"/>
          </reference>
          <reference field="1" count="1" selected="0">
            <x v="0"/>
          </reference>
          <reference field="2" count="1" selected="0">
            <x v="3"/>
          </reference>
        </references>
      </pivotArea>
    </format>
    <format dxfId="97">
      <pivotArea dataOnly="0" labelOnly="1" outline="0" fieldPosition="0">
        <references count="3">
          <reference field="0" count="1">
            <x v="1"/>
          </reference>
          <reference field="1" count="1" selected="0">
            <x v="1"/>
          </reference>
          <reference field="2" count="1" selected="0">
            <x v="3"/>
          </reference>
        </references>
      </pivotArea>
    </format>
    <format dxfId="96">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95">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94">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93">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92">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91">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90">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89">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88">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87">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86">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85">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84">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83">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82">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81">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80">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79">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78">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77">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76">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75">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74">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73">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72">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71">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70">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69">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68">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67">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66">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65">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64">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63">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62">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61">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s>
  <pivotTableStyleInfo name="Información de la tarea" showRowHeaders="1" showColHeaders="1" showRowStripes="0" showColStripes="0" showLastColumn="1"/>
  <extLst>
    <ext xmlns:x14="http://schemas.microsoft.com/office/spreadsheetml/2009/9/main" uri="{962EF5D1-5CA2-4c93-8EF4-DBF5C05439D2}">
      <x14:pivotTableDefinition xmlns:xm="http://schemas.microsoft.com/office/excel/2006/main" altTextSummary="La información de la tarea se agrupa por Profesor, después, Curso se actualiza automáticamente a partir de la tabla Tareas de la hoja de cálculo de Programación de tareas"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Tarea" sourceName="Tarea">
  <pivotTables>
    <pivotTable tabId="3" name="AssignmentsPivotTable"/>
  </pivotTables>
  <data>
    <tabular pivotCacheId="3">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urso" sourceName="Curso">
  <pivotTables>
    <pivotTable tabId="3" name="AssignmentsPivotTable"/>
  </pivotTables>
  <data>
    <tabular pivotCacheId="3"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Empezó_el" sourceName="Empezó el">
  <pivotTables>
    <pivotTable tabId="3" name="AssignmentsPivotTable"/>
  </pivotTables>
  <data>
    <tabular pivotCacheId="3" showMissing="0">
      <items count="11">
        <i x="3" s="1"/>
        <i x="8" s="1"/>
        <i x="5" s="1"/>
        <i x="0" s="1"/>
        <i x="10" s="1"/>
        <i x="4" s="1"/>
        <i x="6" s="1"/>
        <i x="1" s="1"/>
        <i x="2" s="1"/>
        <i x="9" s="1"/>
        <i x="7"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Vence_el" sourceName="Vence el">
  <pivotTables>
    <pivotTable tabId="3" name="AssignmentsPivotTable"/>
  </pivotTables>
  <data>
    <tabular pivotCacheId="3" showMissing="0">
      <items count="11">
        <i x="8" s="1"/>
        <i x="4" s="1"/>
        <i x="6" s="1"/>
        <i x="0" s="1"/>
        <i x="3" s="1"/>
        <i x="2" s="1"/>
        <i x="10" s="1"/>
        <i x="7" s="1"/>
        <i x="9" s="1"/>
        <i x="1" s="1"/>
        <i x="5"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egmentaciónDeDatos_Progreso" sourceName="Progreso">
  <pivotTables>
    <pivotTable tabId="3" name="AssignmentsPivotTable"/>
  </pivotTables>
  <data>
    <tabular pivotCacheId="3" showMissing="0">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area" cache="SegmentaciónDeDatos_Tarea" caption="Tarea" style="Assignment detail Slicer 2" rowHeight="182880"/>
  <slicer name="Curso" cache="SegmentaciónDeDatos_Curso" caption="Curso" style="Assignment detail Slicer 2" rowHeight="182880"/>
  <slicer name="Empezó el" cache="SegmentaciónDeDatos_Empezó_el" caption="Empezó el" style="Assignment detail Slicer 2" rowHeight="182880"/>
  <slicer name="Vence el" cache="SegmentaciónDeDatos_Vence_el" caption="Vence el" style="Assignment detail Slicer 2" rowHeight="182880"/>
  <slicer name="Progreso" cache="SegmentaciónDeDatos_Progreso" caption="Progreso" style="Assignment detail Slicer 2" rowHeight="182880"/>
</slicers>
</file>

<file path=xl/tables/table1.xml><?xml version="1.0" encoding="utf-8"?>
<table xmlns="http://schemas.openxmlformats.org/spreadsheetml/2006/main" id="2" name="Tareas" displayName="Tareas" ref="B5:H17">
  <autoFilter ref="B5:H17"/>
  <tableColumns count="7">
    <tableColumn id="2" name="Tarea" totalsRowLabel="Total" dataCellStyle="Normal"/>
    <tableColumn id="1" name="Curso" dataDxfId="118" dataCellStyle="Normal"/>
    <tableColumn id="6" name="Profesor" dataDxfId="117" dataCellStyle="Normal"/>
    <tableColumn id="4" name="Empezó el"/>
    <tableColumn id="3" name="Vence el">
      <calculatedColumnFormula>TODAY()+(ROW(A1)*10)-25</calculatedColumnFormula>
    </tableColumn>
    <tableColumn id="5" name="Progreso" dataDxfId="0" dataCellStyle="Porcentaje">
      <calculatedColumnFormula>Tareas[[#This Row],[Porcentaje]]</calculatedColumnFormula>
    </tableColumn>
    <tableColumn id="7" name="Porcentaje" totalsRowFunction="sum" dataDxfId="1" dataCellStyle="Porcentaje"/>
  </tableColumns>
  <tableStyleInfo name="Programación de tareas" showFirstColumn="0" showLastColumn="0" showRowStripes="1" showColumnStripes="0"/>
  <extLst>
    <ext xmlns:x14="http://schemas.microsoft.com/office/spreadsheetml/2009/9/main" uri="{504A1905-F514-4f6f-8877-14C23A59335A}">
      <x14:table altTextSummary="Escriba la tarea, el curso, las instrucciones, la fecha de inicio, la fecha de vencimiento y el porcentaje completado en esta tabla. La barra de progreso se actualiza automáticament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H17"/>
  <sheetViews>
    <sheetView showGridLines="0" tabSelected="1" zoomScaleNormal="100" zoomScaleSheetLayoutView="115" workbookViewId="0"/>
  </sheetViews>
  <sheetFormatPr baseColWidth="10" defaultColWidth="9.140625" defaultRowHeight="30" customHeight="1" x14ac:dyDescent="0.25"/>
  <cols>
    <col min="1" max="1" width="2.7109375" customWidth="1"/>
    <col min="2" max="2" width="56.140625" customWidth="1"/>
    <col min="3" max="3" width="24.85546875" customWidth="1"/>
    <col min="4" max="4" width="24.140625" customWidth="1"/>
    <col min="5" max="5" width="22.5703125" style="9" customWidth="1"/>
    <col min="6" max="6" width="12.7109375" style="9" customWidth="1"/>
    <col min="7" max="7" width="13.28515625" customWidth="1"/>
    <col min="8" max="8" width="13.140625" customWidth="1"/>
    <col min="9" max="9" width="2.7109375" customWidth="1"/>
    <col min="10" max="10" width="3.7109375" customWidth="1"/>
  </cols>
  <sheetData>
    <row r="1" spans="2:8" ht="37.5" customHeight="1" x14ac:dyDescent="0.25">
      <c r="B1" s="28" t="s">
        <v>0</v>
      </c>
      <c r="C1" s="28"/>
      <c r="D1" s="29" t="s">
        <v>19</v>
      </c>
      <c r="E1" s="29"/>
      <c r="F1" s="29"/>
      <c r="G1" s="29"/>
      <c r="H1" s="29"/>
    </row>
    <row r="2" spans="2:8" ht="24.95" customHeight="1" x14ac:dyDescent="0.25">
      <c r="B2" s="28"/>
      <c r="C2" s="28"/>
      <c r="D2" s="27" t="s">
        <v>20</v>
      </c>
      <c r="E2" s="27"/>
      <c r="F2" s="18" t="s">
        <v>28</v>
      </c>
      <c r="G2" s="20" t="s">
        <v>30</v>
      </c>
      <c r="H2" s="17">
        <v>0.99</v>
      </c>
    </row>
    <row r="3" spans="2:8" ht="24.95" customHeight="1" x14ac:dyDescent="0.25">
      <c r="B3" s="16" t="s">
        <v>1</v>
      </c>
      <c r="C3" s="8">
        <v>2</v>
      </c>
      <c r="D3" s="8" t="s">
        <v>21</v>
      </c>
      <c r="E3" s="11"/>
      <c r="F3" s="12"/>
      <c r="G3" s="4"/>
      <c r="H3" s="4"/>
    </row>
    <row r="4" spans="2:8" ht="13.5" customHeight="1" x14ac:dyDescent="0.25">
      <c r="E4" s="10"/>
      <c r="F4" s="10"/>
    </row>
    <row r="5" spans="2:8" ht="30" customHeight="1" x14ac:dyDescent="0.25">
      <c r="B5" s="13" t="s">
        <v>2</v>
      </c>
      <c r="C5" s="13" t="s">
        <v>15</v>
      </c>
      <c r="D5" s="13" t="s">
        <v>22</v>
      </c>
      <c r="E5" s="14" t="s">
        <v>27</v>
      </c>
      <c r="F5" s="14" t="s">
        <v>29</v>
      </c>
      <c r="G5" s="13" t="s">
        <v>31</v>
      </c>
      <c r="H5" s="13" t="s">
        <v>32</v>
      </c>
    </row>
    <row r="6" spans="2:8" ht="30" customHeight="1" x14ac:dyDescent="0.25">
      <c r="B6" t="s">
        <v>3</v>
      </c>
      <c r="C6" s="21" t="s">
        <v>16</v>
      </c>
      <c r="D6" s="21" t="s">
        <v>23</v>
      </c>
      <c r="E6" s="19">
        <f ca="1">TODAY()-30</f>
        <v>43177</v>
      </c>
      <c r="F6" s="19">
        <f ca="1">TODAY()+30</f>
        <v>43237</v>
      </c>
      <c r="G6" s="22">
        <f>Tareas[[#This Row],[Porcentaje]]</f>
        <v>1</v>
      </c>
      <c r="H6" s="22">
        <v>1</v>
      </c>
    </row>
    <row r="7" spans="2:8" ht="30" customHeight="1" x14ac:dyDescent="0.25">
      <c r="B7" t="s">
        <v>4</v>
      </c>
      <c r="C7" s="21" t="s">
        <v>16</v>
      </c>
      <c r="D7" s="21" t="s">
        <v>24</v>
      </c>
      <c r="E7" s="19">
        <f ca="1">TODAY()-20</f>
        <v>43187</v>
      </c>
      <c r="F7" s="19">
        <f ca="1">TODAY()+60</f>
        <v>43267</v>
      </c>
      <c r="G7" s="22">
        <f>Tareas[[#This Row],[Porcentaje]]</f>
        <v>0.1</v>
      </c>
      <c r="H7" s="22">
        <v>0.1</v>
      </c>
    </row>
    <row r="8" spans="2:8" ht="30" customHeight="1" x14ac:dyDescent="0.25">
      <c r="B8" t="s">
        <v>5</v>
      </c>
      <c r="C8" s="21" t="s">
        <v>16</v>
      </c>
      <c r="D8" s="21" t="s">
        <v>24</v>
      </c>
      <c r="E8" s="19">
        <f ca="1">TODAY()-15</f>
        <v>43192</v>
      </c>
      <c r="F8" s="19">
        <f ca="1">TODAY()+42</f>
        <v>43249</v>
      </c>
      <c r="G8" s="22">
        <f>Tareas[[#This Row],[Porcentaje]]</f>
        <v>0.8</v>
      </c>
      <c r="H8" s="22">
        <v>0.8</v>
      </c>
    </row>
    <row r="9" spans="2:8" ht="30" customHeight="1" x14ac:dyDescent="0.25">
      <c r="B9" t="s">
        <v>6</v>
      </c>
      <c r="C9" s="21" t="s">
        <v>16</v>
      </c>
      <c r="D9" s="21" t="s">
        <v>25</v>
      </c>
      <c r="E9" s="19">
        <f ca="1">TODAY()-60</f>
        <v>43147</v>
      </c>
      <c r="F9" s="19">
        <f ca="1">TODAY()+40</f>
        <v>43247</v>
      </c>
      <c r="G9" s="22">
        <f>Tareas[[#This Row],[Porcentaje]]</f>
        <v>0.2</v>
      </c>
      <c r="H9" s="22">
        <v>0.2</v>
      </c>
    </row>
    <row r="10" spans="2:8" ht="30" customHeight="1" x14ac:dyDescent="0.25">
      <c r="B10" t="s">
        <v>7</v>
      </c>
      <c r="C10" s="21" t="s">
        <v>16</v>
      </c>
      <c r="D10" s="21" t="s">
        <v>23</v>
      </c>
      <c r="E10" s="19">
        <f ca="1">TODAY()-25</f>
        <v>43182</v>
      </c>
      <c r="F10" s="19">
        <f ca="1">TODAY()+20</f>
        <v>43227</v>
      </c>
      <c r="G10" s="22">
        <f>Tareas[[#This Row],[Porcentaje]]</f>
        <v>0.5</v>
      </c>
      <c r="H10" s="22">
        <v>0.5</v>
      </c>
    </row>
    <row r="11" spans="2:8" ht="30" customHeight="1" x14ac:dyDescent="0.25">
      <c r="B11" t="s">
        <v>8</v>
      </c>
      <c r="C11" s="21" t="s">
        <v>16</v>
      </c>
      <c r="D11" s="21" t="s">
        <v>24</v>
      </c>
      <c r="E11" s="19">
        <f ca="1">TODAY()-34</f>
        <v>43173</v>
      </c>
      <c r="F11" s="19">
        <f ca="1">TODAY()+80</f>
        <v>43287</v>
      </c>
      <c r="G11" s="22">
        <f>Tareas[[#This Row],[Porcentaje]]</f>
        <v>0.3</v>
      </c>
      <c r="H11" s="22">
        <v>0.3</v>
      </c>
    </row>
    <row r="12" spans="2:8" ht="30" customHeight="1" x14ac:dyDescent="0.25">
      <c r="B12" t="s">
        <v>9</v>
      </c>
      <c r="C12" s="21" t="s">
        <v>16</v>
      </c>
      <c r="D12" s="21" t="s">
        <v>25</v>
      </c>
      <c r="E12" s="19">
        <f ca="1">TODAY()-22</f>
        <v>43185</v>
      </c>
      <c r="F12" s="19">
        <f ca="1">TODAY()+24</f>
        <v>43231</v>
      </c>
      <c r="G12" s="22">
        <f>Tareas[[#This Row],[Porcentaje]]</f>
        <v>0.35</v>
      </c>
      <c r="H12" s="22">
        <v>0.35</v>
      </c>
    </row>
    <row r="13" spans="2:8" ht="30" customHeight="1" x14ac:dyDescent="0.25">
      <c r="B13" t="s">
        <v>10</v>
      </c>
      <c r="C13" s="21" t="s">
        <v>16</v>
      </c>
      <c r="D13" s="21" t="s">
        <v>26</v>
      </c>
      <c r="E13" s="19">
        <f ca="1">TODAY()-10</f>
        <v>43197</v>
      </c>
      <c r="F13" s="19">
        <f ca="1">TODAY()+50</f>
        <v>43257</v>
      </c>
      <c r="G13" s="22">
        <f>Tareas[[#This Row],[Porcentaje]]</f>
        <v>0.4</v>
      </c>
      <c r="H13" s="22">
        <v>0.4</v>
      </c>
    </row>
    <row r="14" spans="2:8" ht="30" customHeight="1" x14ac:dyDescent="0.25">
      <c r="B14" t="s">
        <v>11</v>
      </c>
      <c r="C14" s="21" t="s">
        <v>16</v>
      </c>
      <c r="D14" s="21" t="s">
        <v>23</v>
      </c>
      <c r="E14" s="19">
        <f ca="1">TODAY()-10</f>
        <v>43197</v>
      </c>
      <c r="F14" s="19">
        <f ca="1">TODAY()+18</f>
        <v>43225</v>
      </c>
      <c r="G14" s="22">
        <f>Tareas[[#This Row],[Porcentaje]]</f>
        <v>0.75</v>
      </c>
      <c r="H14" s="22">
        <v>0.75</v>
      </c>
    </row>
    <row r="15" spans="2:8" ht="30" customHeight="1" x14ac:dyDescent="0.25">
      <c r="B15" t="s">
        <v>12</v>
      </c>
      <c r="C15" s="21" t="s">
        <v>17</v>
      </c>
      <c r="D15" s="21" t="s">
        <v>26</v>
      </c>
      <c r="E15" s="19">
        <f ca="1">TODAY()-50</f>
        <v>43157</v>
      </c>
      <c r="F15" s="19">
        <f ca="1">TODAY()+60</f>
        <v>43267</v>
      </c>
      <c r="G15" s="22">
        <f>Tareas[[#This Row],[Porcentaje]]</f>
        <v>0.5</v>
      </c>
      <c r="H15" s="22">
        <v>0.5</v>
      </c>
    </row>
    <row r="16" spans="2:8" ht="30" customHeight="1" x14ac:dyDescent="0.25">
      <c r="B16" t="s">
        <v>13</v>
      </c>
      <c r="C16" s="21" t="s">
        <v>17</v>
      </c>
      <c r="D16" s="21" t="s">
        <v>25</v>
      </c>
      <c r="E16" s="19">
        <f ca="1">TODAY()-13</f>
        <v>43194</v>
      </c>
      <c r="F16" s="19">
        <f ca="1">TODAY()+55</f>
        <v>43262</v>
      </c>
      <c r="G16" s="22">
        <f>Tareas[[#This Row],[Porcentaje]]</f>
        <v>0.55000000000000004</v>
      </c>
      <c r="H16" s="22">
        <v>0.55000000000000004</v>
      </c>
    </row>
    <row r="17" spans="2:8" ht="30" customHeight="1" x14ac:dyDescent="0.25">
      <c r="B17" t="s">
        <v>14</v>
      </c>
      <c r="C17" s="21" t="s">
        <v>18</v>
      </c>
      <c r="D17" s="21" t="s">
        <v>23</v>
      </c>
      <c r="E17" s="19">
        <f ca="1">TODAY()-28</f>
        <v>43179</v>
      </c>
      <c r="F17" s="19">
        <f ca="1">TODAY()+44</f>
        <v>43251</v>
      </c>
      <c r="G17" s="22">
        <f>Tareas[[#This Row],[Porcentaje]]</f>
        <v>0.6</v>
      </c>
      <c r="H17" s="22">
        <v>0.6</v>
      </c>
    </row>
  </sheetData>
  <mergeCells count="3">
    <mergeCell ref="D2:E2"/>
    <mergeCell ref="B1:C2"/>
    <mergeCell ref="D1:H1"/>
  </mergeCells>
  <conditionalFormatting sqref="B6:H17">
    <cfRule type="expression" dxfId="4" priority="2" stopIfTrue="1">
      <formula>$G6=1</formula>
    </cfRule>
    <cfRule type="expression" dxfId="3" priority="3" stopIfTrue="1">
      <formula>(HighlightRule)*($F6&lt;=TODAY()+DateCheck)*($F6&gt;=TODAY())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2" priority="5">
      <formula>$D$3="Sin Resaltar"</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Seleccione el período de intervalo de la lista. Seleccione CANCELAR, presione ALT+FLECHA ABAJO para mostrar las opciones y, después, FLECHA ABAJO y ENTRAR para realizar la selección" prompt="Seleccionar el intervalo de vencimiento de tareas resaltado en esta celda. Presione ALT+FLECHA ABAJO para abrir la lista desplegable y, luego, FLECHA ABAJO y ENTRAR para realizar la selección" sqref="D3">
      <formula1>"SIN RESALTAR,DÍAS,SEMANAS,MESES"</formula1>
    </dataValidation>
    <dataValidation type="list" errorStyle="warning" allowBlank="1" showInputMessage="1" showErrorMessage="1" error="Seleccione el valor de intervalo de la lista. Seleccione CANCELAR, presione ALT+FLECHA ABAJO para mostrar las opciones y, después, FLECHA ABAJO y ENTRAR para realizar la selección" prompt="Seleccionar el valor de intervalo de vencimiento de tareas resaltado en esta celda. Presione ALT+FLECHA ABAJO para abrir la lista desplegable y, luego, FLECHA ABAJO y ENTRAR para realizar la selección" sqref="C3">
      <formula1>"1,2,3,4,5,6,7,8,9,10,11,12,13,14,15,16,17,18,19,20,21,22,23,24,25,26,27,28,29,30"</formula1>
    </dataValidation>
    <dataValidation allowBlank="1" showInputMessage="1" showErrorMessage="1" prompt="Escriba la asignación en la columna con este encabezado. Use los filtros de encabezado para buscar entradas concretas" sqref="B5"/>
    <dataValidation allowBlank="1" showInputMessage="1" showErrorMessage="1" prompt="Escriba el curso en la columna con este encabezado." sqref="C5"/>
    <dataValidation allowBlank="1" showInputMessage="1" showErrorMessage="1" prompt="Escriba el profesor en la columna con este encabezado." sqref="D5"/>
    <dataValidation allowBlank="1" showInputMessage="1" showErrorMessage="1" prompt="Escriba la fecha de inicio en la columna con este encabezado" sqref="E5"/>
    <dataValidation allowBlank="1" showInputMessage="1" showErrorMessage="1" prompt="Escriba la fecha de vencimiento en la columna con este encabezado" sqref="F5"/>
    <dataValidation allowBlank="1" showInputMessage="1" showErrorMessage="1" prompt="Una barra de progreso se actualiza automáticamente en la columna con este encabezado" sqref="G5"/>
    <dataValidation allowBlank="1" showInputMessage="1" showErrorMessage="1" prompt="Escriba el porcentaje completado en la columna con este encabezado" sqref="H5"/>
    <dataValidation allowBlank="1" showInputMessage="1" showErrorMessage="1" prompt="Seleccione los criterios del vencimiento de tareas en las celdas C3 y D3 a la derecha" sqref="B3"/>
    <dataValidation allowBlank="1" showInputMessage="1" showErrorMessage="1" prompt="El título de esta hoja de cálculo está en esta celda. La leyenda de la barra de color de finalización está en las celdas F2 a H2. El vínculo de navegación a la hoja de cálculo Información de tareas está en la celda D1" sqref="B1:C2"/>
    <dataValidation allowBlank="1" showInputMessage="1" showErrorMessage="1" prompt="La leyenda de la barra de color de finalización está en las celdas de la derecha. Las barras de color se actualizan automáticamente en la columna Progreso de la tabla Tarea" sqref="D2:E2"/>
    <dataValidation allowBlank="1" showInputMessage="1" showErrorMessage="1" prompt="Cree una programación de tareas en este libro. Escriba los detalles de tabla de tareas a partir de la celda B5 en esta hoja de cálculo" sqref="A1"/>
    <dataValidation allowBlank="1" showInputMessage="1" showErrorMessage="1" prompt="Un progreso de la tarea mayor o igual a 0 %, pero inferior a 40 % se resaltará con color RGB R=123 G=209 B=255" sqref="F2"/>
    <dataValidation allowBlank="1" showInputMessage="1" showErrorMessage="1" prompt="Un progreso de la tarea mayor a 40 %, pero inferior a 75 % se resaltará con color RGB R=188 G=222 B=182" sqref="G2"/>
    <dataValidation allowBlank="1" showInputMessage="1" showErrorMessage="1" prompt="Un progreso de la tarea mayor a 75 % hasta 99 % se resaltará con color R=254 G=198 B=11" sqref="H2"/>
    <dataValidation allowBlank="1" showInputMessage="1" showErrorMessage="1" prompt="Vínculo de navegación a la hoja de cálculo Información de tareas" sqref="D1"/>
  </dataValidations>
  <hyperlinks>
    <hyperlink ref="D1:H1" location="'Información de la tarea'!A1" tooltip="Seleccione para ir a la hoja de cálculo Información de tareas" display="DETALLES DE LA TAREA &gt;"/>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O22"/>
  <sheetViews>
    <sheetView showGridLines="0" zoomScaleNormal="100" workbookViewId="0"/>
  </sheetViews>
  <sheetFormatPr baseColWidth="10" defaultColWidth="9.140625" defaultRowHeight="30" customHeight="1" x14ac:dyDescent="0.25"/>
  <cols>
    <col min="1" max="1" width="2.7109375" style="3" customWidth="1"/>
    <col min="2" max="2" width="19" style="1" customWidth="1"/>
    <col min="3" max="3" width="26.140625" style="7" customWidth="1"/>
    <col min="4" max="4" width="23.5703125" style="6" customWidth="1"/>
    <col min="5" max="6" width="16.28515625" style="5" customWidth="1"/>
    <col min="7" max="7" width="13.85546875" style="5" customWidth="1"/>
    <col min="8" max="8" width="2.5703125" customWidth="1"/>
    <col min="9" max="13" width="10.5703125" customWidth="1"/>
    <col min="15" max="15" width="2.7109375" customWidth="1"/>
  </cols>
  <sheetData>
    <row r="1" spans="1:15" ht="37.5" customHeight="1" x14ac:dyDescent="0.25">
      <c r="A1"/>
      <c r="B1" s="28" t="s">
        <v>33</v>
      </c>
      <c r="C1" s="28"/>
      <c r="D1" s="28"/>
      <c r="E1" s="28"/>
      <c r="F1" s="28"/>
      <c r="G1" s="28"/>
      <c r="H1" s="28"/>
      <c r="I1" s="28"/>
      <c r="J1" s="28"/>
      <c r="K1" s="28"/>
      <c r="L1" s="29" t="s">
        <v>40</v>
      </c>
      <c r="M1" s="29"/>
      <c r="N1" s="29"/>
    </row>
    <row r="2" spans="1:15" ht="50.1" customHeight="1" x14ac:dyDescent="0.25">
      <c r="A2"/>
      <c r="B2" s="33" t="s">
        <v>34</v>
      </c>
      <c r="C2" s="33"/>
      <c r="D2" s="33"/>
      <c r="E2" s="33"/>
      <c r="F2" s="33"/>
      <c r="G2" s="33"/>
      <c r="H2" s="33"/>
      <c r="I2" s="33"/>
      <c r="J2" s="33"/>
      <c r="K2" s="33"/>
      <c r="L2" s="33"/>
      <c r="M2" s="33"/>
      <c r="N2" s="33"/>
      <c r="O2" s="33"/>
    </row>
    <row r="3" spans="1:15" ht="23.25" x14ac:dyDescent="0.25">
      <c r="A3" s="2"/>
      <c r="B3" s="23" t="s">
        <v>22</v>
      </c>
      <c r="C3" s="23" t="s">
        <v>15</v>
      </c>
      <c r="D3" s="23" t="s">
        <v>2</v>
      </c>
      <c r="E3" s="23" t="s">
        <v>27</v>
      </c>
      <c r="F3" s="23" t="s">
        <v>29</v>
      </c>
      <c r="G3" s="23" t="s">
        <v>31</v>
      </c>
      <c r="I3" s="32" t="s">
        <v>36</v>
      </c>
      <c r="J3" s="32"/>
      <c r="K3" s="32" t="s">
        <v>38</v>
      </c>
      <c r="L3" s="32"/>
      <c r="M3" s="32" t="s">
        <v>41</v>
      </c>
      <c r="N3" s="32"/>
      <c r="O3" s="32"/>
    </row>
    <row r="4" spans="1:15" ht="15.75" x14ac:dyDescent="0.25">
      <c r="B4" s="30" t="s">
        <v>23</v>
      </c>
      <c r="C4" s="30" t="s">
        <v>16</v>
      </c>
      <c r="D4" s="26" t="s">
        <v>3</v>
      </c>
      <c r="E4" s="24">
        <v>43177</v>
      </c>
      <c r="F4" s="24">
        <v>43237</v>
      </c>
      <c r="G4" s="25">
        <v>1</v>
      </c>
      <c r="I4" s="32"/>
      <c r="J4" s="32"/>
      <c r="K4" s="32"/>
      <c r="L4" s="32"/>
      <c r="M4" s="32"/>
      <c r="N4" s="32"/>
      <c r="O4" s="32"/>
    </row>
    <row r="5" spans="1:15" ht="15.75" x14ac:dyDescent="0.25">
      <c r="B5" s="31"/>
      <c r="C5" s="31"/>
      <c r="D5" s="26" t="s">
        <v>7</v>
      </c>
      <c r="E5" s="24">
        <v>43182</v>
      </c>
      <c r="F5" s="24">
        <v>43227</v>
      </c>
      <c r="G5" s="25">
        <v>0.5</v>
      </c>
      <c r="I5" s="32"/>
      <c r="J5" s="32"/>
      <c r="K5" s="32"/>
      <c r="L5" s="32"/>
      <c r="M5" s="32"/>
      <c r="N5" s="32"/>
      <c r="O5" s="32"/>
    </row>
    <row r="6" spans="1:15" ht="15.75" x14ac:dyDescent="0.25">
      <c r="B6" s="31"/>
      <c r="C6" s="31"/>
      <c r="D6" s="26" t="s">
        <v>11</v>
      </c>
      <c r="E6" s="24">
        <v>43197</v>
      </c>
      <c r="F6" s="24">
        <v>43225</v>
      </c>
      <c r="G6" s="25">
        <v>0.75</v>
      </c>
      <c r="I6" s="32"/>
      <c r="J6" s="32"/>
      <c r="K6" s="32"/>
      <c r="L6" s="32"/>
      <c r="M6" s="32"/>
      <c r="N6" s="32"/>
      <c r="O6" s="32"/>
    </row>
    <row r="7" spans="1:15" ht="15.75" x14ac:dyDescent="0.25">
      <c r="B7" s="31"/>
      <c r="C7" s="26" t="s">
        <v>18</v>
      </c>
      <c r="D7" s="26" t="s">
        <v>14</v>
      </c>
      <c r="E7" s="24">
        <v>43179</v>
      </c>
      <c r="F7" s="24">
        <v>43251</v>
      </c>
      <c r="G7" s="25">
        <v>0.6</v>
      </c>
      <c r="I7" s="32"/>
      <c r="J7" s="32"/>
      <c r="K7" s="32"/>
      <c r="L7" s="32"/>
      <c r="M7" s="32"/>
      <c r="N7" s="32"/>
      <c r="O7" s="32"/>
    </row>
    <row r="8" spans="1:15" ht="15.75" x14ac:dyDescent="0.25">
      <c r="B8" s="30" t="s">
        <v>24</v>
      </c>
      <c r="C8" s="30" t="s">
        <v>16</v>
      </c>
      <c r="D8" s="26" t="s">
        <v>4</v>
      </c>
      <c r="E8" s="24">
        <v>43187</v>
      </c>
      <c r="F8" s="24">
        <v>43267</v>
      </c>
      <c r="G8" s="25">
        <v>0.1</v>
      </c>
      <c r="I8" s="32"/>
      <c r="J8" s="32"/>
      <c r="K8" s="32"/>
      <c r="L8" s="32"/>
      <c r="M8" s="32"/>
      <c r="N8" s="32"/>
      <c r="O8" s="32"/>
    </row>
    <row r="9" spans="1:15" ht="15.75" x14ac:dyDescent="0.25">
      <c r="B9" s="31"/>
      <c r="C9" s="31"/>
      <c r="D9" s="26" t="s">
        <v>5</v>
      </c>
      <c r="E9" s="24">
        <v>43192</v>
      </c>
      <c r="F9" s="24">
        <v>43249</v>
      </c>
      <c r="G9" s="25">
        <v>0.8</v>
      </c>
      <c r="I9" s="32"/>
      <c r="J9" s="32"/>
      <c r="K9" s="32"/>
      <c r="L9" s="32"/>
      <c r="M9" s="32"/>
      <c r="N9" s="32"/>
      <c r="O9" s="32"/>
    </row>
    <row r="10" spans="1:15" ht="15.75" x14ac:dyDescent="0.25">
      <c r="B10" s="31"/>
      <c r="C10" s="31"/>
      <c r="D10" s="26" t="s">
        <v>8</v>
      </c>
      <c r="E10" s="24">
        <v>43173</v>
      </c>
      <c r="F10" s="24">
        <v>43287</v>
      </c>
      <c r="G10" s="25">
        <v>0.3</v>
      </c>
      <c r="I10" s="32"/>
      <c r="J10" s="32"/>
      <c r="K10" s="32"/>
      <c r="L10" s="32"/>
      <c r="M10" s="32"/>
      <c r="N10" s="32"/>
      <c r="O10" s="32"/>
    </row>
    <row r="11" spans="1:15" ht="15.75" x14ac:dyDescent="0.25">
      <c r="B11" s="30" t="s">
        <v>25</v>
      </c>
      <c r="C11" s="31" t="s">
        <v>16</v>
      </c>
      <c r="D11" s="26" t="s">
        <v>6</v>
      </c>
      <c r="E11" s="24">
        <v>43147</v>
      </c>
      <c r="F11" s="24">
        <v>43247</v>
      </c>
      <c r="G11" s="25">
        <v>0.2</v>
      </c>
      <c r="I11" s="32"/>
      <c r="J11" s="32"/>
      <c r="K11" s="32"/>
      <c r="L11" s="32"/>
      <c r="M11" s="32"/>
      <c r="N11" s="32"/>
      <c r="O11" s="32"/>
    </row>
    <row r="12" spans="1:15" ht="15.75" x14ac:dyDescent="0.25">
      <c r="B12" s="31"/>
      <c r="C12" s="31"/>
      <c r="D12" s="26" t="s">
        <v>9</v>
      </c>
      <c r="E12" s="24">
        <v>43185</v>
      </c>
      <c r="F12" s="24">
        <v>43231</v>
      </c>
      <c r="G12" s="25">
        <v>0.35</v>
      </c>
      <c r="I12" s="32"/>
      <c r="J12" s="32"/>
      <c r="K12" s="32"/>
      <c r="L12" s="32"/>
      <c r="M12" s="32"/>
      <c r="N12" s="32"/>
      <c r="O12" s="32"/>
    </row>
    <row r="13" spans="1:15" ht="15.75" x14ac:dyDescent="0.25">
      <c r="B13" s="31"/>
      <c r="C13" s="26" t="s">
        <v>17</v>
      </c>
      <c r="D13" s="26" t="s">
        <v>13</v>
      </c>
      <c r="E13" s="24">
        <v>43194</v>
      </c>
      <c r="F13" s="24">
        <v>43262</v>
      </c>
      <c r="G13" s="25">
        <v>0.55000000000000004</v>
      </c>
      <c r="I13" s="32" t="s">
        <v>37</v>
      </c>
      <c r="J13" s="32"/>
      <c r="K13" s="32" t="s">
        <v>39</v>
      </c>
      <c r="L13" s="32"/>
    </row>
    <row r="14" spans="1:15" ht="15.75" x14ac:dyDescent="0.25">
      <c r="B14" s="30" t="s">
        <v>26</v>
      </c>
      <c r="C14" s="26" t="s">
        <v>16</v>
      </c>
      <c r="D14" s="26" t="s">
        <v>10</v>
      </c>
      <c r="E14" s="24">
        <v>43197</v>
      </c>
      <c r="F14" s="24">
        <v>43257</v>
      </c>
      <c r="G14" s="25">
        <v>0.4</v>
      </c>
      <c r="K14" s="15"/>
      <c r="L14" s="15"/>
    </row>
    <row r="15" spans="1:15" ht="15.75" x14ac:dyDescent="0.25">
      <c r="B15" s="31"/>
      <c r="C15" s="26" t="s">
        <v>17</v>
      </c>
      <c r="D15" s="26" t="s">
        <v>12</v>
      </c>
      <c r="E15" s="24">
        <v>43157</v>
      </c>
      <c r="F15" s="24">
        <v>43267</v>
      </c>
      <c r="G15" s="25">
        <v>0.5</v>
      </c>
      <c r="I15" s="15"/>
      <c r="J15" s="15"/>
      <c r="K15" s="15"/>
      <c r="L15" s="15"/>
    </row>
    <row r="16" spans="1:15" ht="30" customHeight="1" x14ac:dyDescent="0.25">
      <c r="B16"/>
      <c r="C16"/>
      <c r="D16"/>
      <c r="E16"/>
      <c r="F16"/>
      <c r="G16"/>
      <c r="I16" s="15"/>
      <c r="J16" s="15"/>
      <c r="K16" s="15"/>
      <c r="L16" s="15"/>
    </row>
    <row r="17" spans="2:12" ht="30" customHeight="1" x14ac:dyDescent="0.25">
      <c r="B17"/>
      <c r="C17"/>
      <c r="D17"/>
      <c r="E17"/>
      <c r="F17"/>
      <c r="G17"/>
      <c r="I17" s="15"/>
      <c r="J17" s="15"/>
      <c r="K17" s="15"/>
      <c r="L17" s="15"/>
    </row>
    <row r="18" spans="2:12" ht="30" customHeight="1" x14ac:dyDescent="0.25">
      <c r="B18"/>
      <c r="C18"/>
      <c r="D18"/>
      <c r="E18"/>
      <c r="F18"/>
      <c r="G18"/>
      <c r="I18" s="15"/>
      <c r="J18" s="15"/>
      <c r="K18" s="15"/>
      <c r="L18" s="15"/>
    </row>
    <row r="19" spans="2:12" ht="30" customHeight="1" x14ac:dyDescent="0.25">
      <c r="B19"/>
      <c r="C19"/>
      <c r="D19"/>
      <c r="I19" s="15"/>
      <c r="J19" s="15"/>
      <c r="K19" s="15"/>
      <c r="L19" s="15"/>
    </row>
    <row r="20" spans="2:12" ht="30" customHeight="1" x14ac:dyDescent="0.25">
      <c r="B20"/>
      <c r="C20"/>
      <c r="D20"/>
      <c r="I20" s="15"/>
      <c r="J20" s="15"/>
      <c r="K20" s="15"/>
      <c r="L20" s="15"/>
    </row>
    <row r="21" spans="2:12" ht="30" customHeight="1" x14ac:dyDescent="0.25">
      <c r="F21" s="5" t="s">
        <v>35</v>
      </c>
      <c r="I21" s="15"/>
      <c r="J21" s="15"/>
      <c r="K21" s="15"/>
      <c r="L21" s="15"/>
    </row>
    <row r="22" spans="2:12" ht="30" customHeight="1" x14ac:dyDescent="0.25">
      <c r="I22" s="15"/>
      <c r="J22" s="15"/>
      <c r="K22" s="15"/>
      <c r="L22" s="15"/>
    </row>
  </sheetData>
  <mergeCells count="14">
    <mergeCell ref="B11:B13"/>
    <mergeCell ref="B14:B15"/>
    <mergeCell ref="C4:C6"/>
    <mergeCell ref="C8:C12"/>
    <mergeCell ref="L1:N1"/>
    <mergeCell ref="I13:J13"/>
    <mergeCell ref="K13:L13"/>
    <mergeCell ref="B2:O2"/>
    <mergeCell ref="I3:J12"/>
    <mergeCell ref="K3:L12"/>
    <mergeCell ref="M3:O12"/>
    <mergeCell ref="B1:K1"/>
    <mergeCell ref="B4:B7"/>
    <mergeCell ref="B8:B10"/>
  </mergeCells>
  <dataValidations count="3">
    <dataValidation allowBlank="1" showInputMessage="1" showErrorMessage="1" prompt="La Información de la tarea se actualiza automáticamente en la tabla dinámica Tareas en esta hoja de cálculo. El vínculo de navegación a la hoja de cálculo Programación de tareas está en la celda L1" sqref="A1"/>
    <dataValidation allowBlank="1" showInputMessage="1" showErrorMessage="1" prompt="El título está en esta celda. El vínculo de navegación a la hoja de cálculo Programación de tareas está en la celda de la derecha. Las instrucciones están en la celda debajo" sqref="B1:K1"/>
    <dataValidation allowBlank="1" showInputMessage="1" showErrorMessage="1" prompt="El vínculo de navegación a la hoja de cálculo Programación de tareas está en esta celda" sqref="L1:N1"/>
  </dataValidations>
  <hyperlinks>
    <hyperlink ref="L1:N1" location="'Programación de tareas'!A1" tooltip="Seleccione para ir a la hoja de cálculo Programación de tareas" display="&lt; PROGRAMACIÓN DE TAREAS"/>
  </hyperlinks>
  <printOptions horizontalCentered="1"/>
  <pageMargins left="0.25" right="0.25" top="0.75" bottom="0.75" header="0.3" footer="0.3"/>
  <pageSetup paperSize="9" fitToHeight="0" orientation="landscape"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Programación de tareas</vt:lpstr>
      <vt:lpstr>Información de la tarea</vt:lpstr>
      <vt:lpstr>'Información de la tarea'!Área_de_impresión</vt:lpstr>
      <vt:lpstr>'Información de la tarea'!Títulos_a_imprimir</vt:lpstr>
      <vt:lpstr>'Programación de tareas'!Títulos_a_imprimir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2018-04-17T09:11:04Z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