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bookViews>
    <workbookView xWindow="-108" yWindow="-108" windowWidth="23256" windowHeight="12720" xr2:uid="{00000000-000D-0000-FFFF-FFFF00000000}"/>
  </bookViews>
  <sheets>
    <sheet name="Campaign sales funnel" sheetId="1" r:id="rId1"/>
    <sheet name="scratch" sheetId="3" state="hidden" r:id="rId2"/>
  </sheets>
  <definedNames>
    <definedName name="TitleRegion1..E7">'Campaign sales funnel'!$C$6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J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K13" i="3"/>
  <c r="J14" i="3" l="1"/>
  <c r="J13" i="3"/>
  <c r="AA12" i="3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D16" i="3"/>
  <c r="AE16" i="3"/>
  <c r="AJ16" i="3" s="1"/>
  <c r="AE11" i="3" l="1"/>
  <c r="AJ15" i="3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<sst xmlns="http://schemas.openxmlformats.org/spreadsheetml/2006/main" count="51" uniqueCount="30">
  <si>
    <t>Identified</t>
  </si>
  <si>
    <t>Contacted</t>
  </si>
  <si>
    <t>Discussion</t>
  </si>
  <si>
    <t>Won</t>
  </si>
  <si>
    <t>y</t>
  </si>
  <si>
    <t>*** This sheet to remain hidden ***</t>
  </si>
  <si>
    <t>Stage</t>
  </si>
  <si>
    <t>STAGE</t>
  </si>
  <si>
    <t>PROSPECTS</t>
  </si>
  <si>
    <t>LOST</t>
  </si>
  <si>
    <t>UNQUALIFIED</t>
  </si>
  <si>
    <t>CAMPAIGN</t>
  </si>
  <si>
    <t>IDENTIFIED</t>
  </si>
  <si>
    <t>CONTACTED</t>
  </si>
  <si>
    <t>DISCUSSION</t>
  </si>
  <si>
    <t>WON</t>
  </si>
  <si>
    <t>Percentages Series &amp; Labels</t>
  </si>
  <si>
    <t>Average Y:</t>
  </si>
  <si>
    <t>x</t>
  </si>
  <si>
    <t>Rim</t>
  </si>
  <si>
    <t>Won Dot</t>
  </si>
  <si>
    <t>Stage Totals &amp; Labels</t>
  </si>
  <si>
    <t>Offsets</t>
  </si>
  <si>
    <t>Label</t>
  </si>
  <si>
    <t>Lost Totals &amp; Labels</t>
  </si>
  <si>
    <t>Unqualified Total &amp; Label</t>
  </si>
  <si>
    <t>Value</t>
  </si>
  <si>
    <t>Edges</t>
  </si>
  <si>
    <t>Sales funnel chart showing sales stages and corresponding data is in this cell.</t>
  </si>
  <si>
    <t>Sales funnel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</si>
</sst>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16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37"/>
      <color theme="5" tint="-0.249977111117893"/>
      <name val="Century Gothic"/>
      <family val="1"/>
      <scheme val="minor"/>
    </font>
    <font>
      <sz val="12"/>
      <color theme="7" tint="-0.499984740745262"/>
      <name val="Century Gothic"/>
      <family val="1"/>
      <scheme val="minor"/>
    </font>
    <font>
      <b/>
      <sz val="12"/>
      <color theme="0"/>
      <name val="Century Gothic"/>
      <family val="1"/>
      <scheme val="minor"/>
    </font>
    <font>
      <sz val="28"/>
      <color theme="6" tint="-0.249977111117893"/>
      <name val="Century Gothic"/>
      <family val="1"/>
      <scheme val="minor"/>
    </font>
    <font>
      <sz val="48"/>
      <color theme="5" tint="-0.499984740745262"/>
      <name val="Century Gothic"/>
      <family val="1"/>
      <scheme val="major"/>
    </font>
    <font>
      <b/>
      <sz val="12"/>
      <color theme="5" tint="-0.499984740745262"/>
      <name val="Century Gothic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9"/>
        <bgColor indexed="64"/>
      </patternFill>
    </fill>
    <fill>
      <patternFill patternType="darkUp">
        <fgColor theme="6"/>
      </patternFill>
    </fill>
    <fill>
      <patternFill patternType="solid">
        <fgColor theme="8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8" tint="-0.749961851863155"/>
        <bgColor indexed="64"/>
      </patternFill>
    </fill>
    <fill>
      <patternFill patternType="solid">
        <fgColor theme="5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8" tint="-9.9948118533890809E-2"/>
      </top>
      <bottom style="thick">
        <color theme="8" tint="-9.9948118533890809E-2"/>
      </bottom>
      <diagonal/>
    </border>
    <border>
      <left/>
      <right/>
      <top style="thick">
        <color theme="8" tint="-9.9948118533890809E-2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18">
    <xf numFmtId="0" fontId="0" fillId="0" borderId="0"/>
    <xf numFmtId="0" fontId="3" fillId="0" borderId="0" applyNumberFormat="0" applyFont="0" applyFill="0" applyBorder="0" applyProtection="0">
      <alignment horizontal="center"/>
    </xf>
    <xf numFmtId="0" fontId="6" fillId="0" borderId="0" applyNumberFormat="0" applyFill="0" applyBorder="0" applyProtection="0"/>
    <xf numFmtId="0" fontId="7" fillId="0" borderId="0" applyNumberFormat="0" applyFill="0" applyBorder="0" applyProtection="0">
      <alignment vertical="top"/>
    </xf>
    <xf numFmtId="0" fontId="8" fillId="3" borderId="1"/>
    <xf numFmtId="0" fontId="5" fillId="4" borderId="0" applyNumberFormat="0" applyFon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2" fillId="9" borderId="0" applyNumberFormat="0" applyFont="0" applyBorder="0" applyAlignment="0" applyProtection="0"/>
    <xf numFmtId="0" fontId="2" fillId="11" borderId="0" applyNumberFormat="0" applyFont="0" applyBorder="0" applyAlignment="0" applyProtection="0"/>
    <xf numFmtId="0" fontId="2" fillId="10" borderId="0" applyNumberFormat="0" applyFont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12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164" fontId="1" fillId="0" borderId="0" xfId="0" applyNumberFormat="1" applyFont="1"/>
    <xf numFmtId="0" fontId="0" fillId="13" borderId="0" xfId="0" applyFill="1"/>
    <xf numFmtId="0" fontId="6" fillId="13" borderId="0" xfId="2" applyFill="1"/>
    <xf numFmtId="164" fontId="1" fillId="13" borderId="0" xfId="0" applyNumberFormat="1" applyFont="1" applyFill="1"/>
    <xf numFmtId="0" fontId="7" fillId="13" borderId="0" xfId="3" applyFill="1" applyBorder="1">
      <alignment vertical="top"/>
    </xf>
    <xf numFmtId="0" fontId="8" fillId="13" borderId="0" xfId="0" applyFont="1" applyFill="1"/>
    <xf numFmtId="0" fontId="10" fillId="13" borderId="0" xfId="3" applyFont="1" applyFill="1" applyBorder="1" applyAlignment="1"/>
    <xf numFmtId="0" fontId="11" fillId="13" borderId="3" xfId="0" applyFont="1" applyFill="1" applyBorder="1" applyAlignment="1">
      <alignment horizontal="left" vertical="center" indent="1"/>
    </xf>
    <xf numFmtId="0" fontId="11" fillId="13" borderId="4" xfId="5" applyFont="1" applyFill="1" applyBorder="1" applyAlignment="1">
      <alignment horizontal="left" vertical="center" indent="1"/>
    </xf>
    <xf numFmtId="0" fontId="11" fillId="9" borderId="4" xfId="1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left" vertical="center" indent="1"/>
    </xf>
    <xf numFmtId="0" fontId="12" fillId="16" borderId="4" xfId="1" applyFont="1" applyFill="1" applyBorder="1" applyAlignment="1">
      <alignment horizontal="center" vertical="center"/>
    </xf>
    <xf numFmtId="0" fontId="11" fillId="14" borderId="4" xfId="1" applyFont="1" applyFill="1" applyBorder="1" applyAlignment="1">
      <alignment horizontal="center" vertical="center"/>
    </xf>
    <xf numFmtId="0" fontId="11" fillId="11" borderId="4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  <xf numFmtId="0" fontId="12" fillId="17" borderId="4" xfId="1" applyFont="1" applyFill="1" applyBorder="1" applyAlignment="1">
      <alignment horizontal="center" vertical="center"/>
    </xf>
    <xf numFmtId="0" fontId="12" fillId="18" borderId="4" xfId="1" applyFont="1" applyFill="1" applyBorder="1" applyAlignment="1">
      <alignment horizontal="center" vertical="center"/>
    </xf>
    <xf numFmtId="0" fontId="13" fillId="13" borderId="0" xfId="3" applyFont="1" applyFill="1" applyBorder="1" applyAlignment="1">
      <alignment horizontal="left" vertical="top" indent="1"/>
    </xf>
    <xf numFmtId="0" fontId="14" fillId="13" borderId="0" xfId="2" applyFont="1" applyFill="1" applyAlignment="1">
      <alignment horizontal="left"/>
    </xf>
    <xf numFmtId="0" fontId="15" fillId="15" borderId="2" xfId="4" applyFont="1" applyFill="1" applyBorder="1" applyAlignment="1">
      <alignment horizontal="left" vertical="center" indent="1"/>
    </xf>
    <xf numFmtId="0" fontId="15" fillId="15" borderId="2" xfId="1" applyFont="1" applyFill="1" applyBorder="1" applyAlignment="1">
      <alignment horizontal="center" vertical="center"/>
    </xf>
  </cellXfs>
  <cellStyles count="18">
    <cellStyle name="Center" xfId="1" xr:uid="{00000000-0005-0000-0000-000000000000}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Heading 1" xfId="2" builtinId="16" customBuiltin="1"/>
    <cellStyle name="Heading 2" xfId="3" builtinId="17" customBuiltin="1"/>
    <cellStyle name="Input Contacted" xfId="7" xr:uid="{00000000-0005-0000-0000-000007000000}"/>
    <cellStyle name="Input Discussion" xfId="8" xr:uid="{00000000-0005-0000-0000-000008000000}"/>
    <cellStyle name="Input Header" xfId="4" xr:uid="{00000000-0005-0000-0000-000009000000}"/>
    <cellStyle name="Input Identified" xfId="6" xr:uid="{00000000-0005-0000-0000-00000A000000}"/>
    <cellStyle name="Input Won" xfId="9" xr:uid="{00000000-0005-0000-0000-00000B000000}"/>
    <cellStyle name="No Input Contacted" xfId="10" xr:uid="{00000000-0005-0000-0000-00000C000000}"/>
    <cellStyle name="No Input Discussion" xfId="12" xr:uid="{00000000-0005-0000-0000-00000D000000}"/>
    <cellStyle name="No Input Won" xfId="11" xr:uid="{00000000-0005-0000-0000-00000E000000}"/>
    <cellStyle name="Normal" xfId="0" builtinId="0" customBuiltin="1"/>
    <cellStyle name="Percent" xfId="17" builtinId="5" customBuiltin="1"/>
    <cellStyle name="Zebra" xfId="5" xr:uid="{00000000-0005-0000-0000-000011000000}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9319931995042454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5">
                <a:lumMod val="25000"/>
              </a:schemeClr>
            </a:solidFill>
            <a:ln>
              <a:noFill/>
            </a:ln>
          </c:spPr>
          <c:val>
            <c:numRef>
              <c:f>scratch!$AJ$11:$AJ$16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val>
            <c:numRef>
              <c:f>scratch!$AI$11:$AI$16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scratch!$AH$11:$AH$16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/>
            </a:solidFill>
            <a:ln w="19050" cap="rnd">
              <a:noFill/>
              <a:round/>
            </a:ln>
            <a:effectLst/>
          </c:spPr>
          <c:val>
            <c:numRef>
              <c:f>scratch!$AG$11:$AG$17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accent5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scratch!$AD$11:$AD$16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scratch!$Y$11:$Y$16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scratch!$AD$11:$AD$16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scratch!$Y$11:$Y$16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scratch!$AE$11:$AE$16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Lost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A328166-A51B-4D9E-AA40-24631E3E1C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EB2E6B3-2554-4272-8863-03BDF2F3B1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59A890-5CC2-4722-838B-60C8B27853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scratch!$R$13:$R$15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scratch!$O$13:$O$15</c15:f>
                <c15:dlblRangeCache>
                  <c:ptCount val="3"/>
                  <c:pt idx="0">
                    <c:v>LOST 20</c:v>
                  </c:pt>
                  <c:pt idx="1">
                    <c:v>LOST 15</c:v>
                  </c:pt>
                  <c:pt idx="2">
                    <c:v>LOST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Uqualified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9AF27A5-9152-4F46-9C7A-4C762EB838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scratch!$W$13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scratch!$T$13</c15:f>
                <c15:dlblRangeCache>
                  <c:ptCount val="1"/>
                  <c:pt idx="0">
                    <c:v>UNQUALIFIED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Won Dot</c:v>
          </c:tx>
          <c:spPr>
            <a:ln>
              <a:noFill/>
            </a:ln>
          </c:spPr>
          <c:marker>
            <c:symbol val="circle"/>
            <c:size val="62"/>
            <c:spPr>
              <a:solidFill>
                <a:schemeClr val="accent5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06FC0F9-CC8A-41F0-A29A-B592B43D5F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scratch!$M$17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Percentages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AEC01E7-3954-402C-8B17-D9639328AD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DB7C5E2-2907-46E9-B294-DC9861FD34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3B0A93-19DD-4650-B58E-D4FC0FE4E7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layout>
                <c:manualLayout>
                  <c:x val="-2.3860916468010307E-2"/>
                  <c:y val="-1.9542994900967777E-2"/>
                </c:manualLayout>
              </c:layout>
              <c:tx>
                <c:rich>
                  <a:bodyPr/>
                  <a:lstStyle/>
                  <a:p>
                    <a:fld id="{E97391AC-1FB6-4F10-BACA-0E682BF5AA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scratch!$H$13:$H$16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Stage Totals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B94DE88-73F4-4EC6-8135-76F8401C2A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F944B7-B3A9-4545-A26D-660D5FB9CE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B902E6A-1225-4E47-93C8-5D8C5B8A7C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602BE9-B527-4F6B-A977-5C7EA8A2B6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scratch!$M$13:$M$16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scratch!$J$13:$J$16</c15:f>
                <c15:dlblRangeCache>
                  <c:ptCount val="4"/>
                  <c:pt idx="0">
                    <c:v>IDENTIFIED 250</c:v>
                  </c:pt>
                  <c:pt idx="1">
                    <c:v>CONTACTED 150</c:v>
                  </c:pt>
                  <c:pt idx="2">
                    <c:v>DISCUSSION 100</c:v>
                  </c:pt>
                  <c:pt idx="3">
                    <c:v>WON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203201</xdr:colOff>
      <xdr:row>3</xdr:row>
      <xdr:rowOff>31750</xdr:rowOff>
    </xdr:from>
    <xdr:to>
      <xdr:col>8</xdr:col>
      <xdr:colOff>31751</xdr:colOff>
      <xdr:row>5</xdr:row>
      <xdr:rowOff>0</xdr:rowOff>
    </xdr:to>
    <xdr:graphicFrame macro="">
      <xdr:nvGraphicFramePr>
        <xdr:cNvPr id="3" name="Sales Funnel" descr="Sales funnel chart showing sales stages and corresponding da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1.xml><?xml version="1.0" encoding="utf-8"?>
<a:theme xmlns:a="http://schemas.openxmlformats.org/drawingml/2006/main" name="Office Theme">
  <a:themeElements>
    <a:clrScheme name="TM03845283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715FF0"/>
      </a:accent1>
      <a:accent2>
        <a:srgbClr val="2B9EA1"/>
      </a:accent2>
      <a:accent3>
        <a:srgbClr val="E97943"/>
      </a:accent3>
      <a:accent4>
        <a:srgbClr val="012C38"/>
      </a:accent4>
      <a:accent5>
        <a:srgbClr val="D5E3D5"/>
      </a:accent5>
      <a:accent6>
        <a:srgbClr val="F3F3F3"/>
      </a:accent6>
      <a:hlink>
        <a:srgbClr val="61A8DC"/>
      </a:hlink>
      <a:folHlink>
        <a:srgbClr val="954F72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Q16"/>
  <sheetViews>
    <sheetView showGridLines="0" tabSelected="1" zoomScaleNormal="100" workbookViewId="0"/>
  </sheetViews>
  <sheetFormatPr defaultColWidth="8.796875" defaultRowHeight="18.75" customHeight="1" x14ac:dyDescent="0.25"/>
  <cols>
    <col min="1" max="2" width="2.796875" customWidth="1"/>
    <col min="3" max="6" width="40.796875" customWidth="1"/>
    <col min="7" max="8" width="2.796875" customWidth="1"/>
  </cols>
  <sheetData>
    <row r="1" spans="2:17" ht="18" customHeight="1" x14ac:dyDescent="0.25"/>
    <row r="2" spans="2:17" ht="90" customHeight="1" x14ac:dyDescent="0.95">
      <c r="B2" s="6"/>
      <c r="C2" s="23" t="s">
        <v>11</v>
      </c>
      <c r="D2" s="6"/>
      <c r="E2" s="7"/>
      <c r="F2" s="7"/>
      <c r="G2" s="8" t="s">
        <v>28</v>
      </c>
      <c r="H2" s="5"/>
      <c r="I2" s="5"/>
      <c r="J2" s="5"/>
      <c r="K2" s="5"/>
      <c r="L2" s="5"/>
      <c r="M2" s="5"/>
      <c r="N2" s="5"/>
      <c r="O2" s="5"/>
      <c r="P2" s="5"/>
      <c r="Q2" s="5"/>
    </row>
    <row r="3" spans="2:17" ht="40.049999999999997" customHeight="1" x14ac:dyDescent="0.85">
      <c r="B3" s="6"/>
      <c r="C3" s="22" t="s">
        <v>29</v>
      </c>
      <c r="D3" s="11"/>
      <c r="E3" s="7"/>
      <c r="F3" s="7"/>
      <c r="G3" s="8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ht="400.05" customHeight="1" x14ac:dyDescent="0.25">
      <c r="B4" s="6"/>
      <c r="C4" s="6"/>
      <c r="D4" s="9"/>
      <c r="E4" s="9"/>
      <c r="F4" s="9"/>
      <c r="G4" s="8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0" customHeight="1" thickBot="1" x14ac:dyDescent="0.3">
      <c r="B5" s="6"/>
      <c r="C5" s="8"/>
      <c r="D5" s="10"/>
      <c r="E5" s="10"/>
      <c r="F5" s="10"/>
      <c r="G5" s="8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30" customHeight="1" thickTop="1" thickBot="1" x14ac:dyDescent="0.3">
      <c r="B6" s="6"/>
      <c r="C6" s="24" t="s">
        <v>7</v>
      </c>
      <c r="D6" s="25" t="s">
        <v>8</v>
      </c>
      <c r="E6" s="25" t="s">
        <v>9</v>
      </c>
      <c r="F6" s="25" t="s">
        <v>10</v>
      </c>
      <c r="G6" s="8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0" customHeight="1" thickTop="1" x14ac:dyDescent="0.25">
      <c r="B7" s="6"/>
      <c r="C7" s="12" t="s">
        <v>0</v>
      </c>
      <c r="D7" s="19">
        <v>250</v>
      </c>
      <c r="E7" s="19">
        <v>20</v>
      </c>
      <c r="F7" s="19">
        <v>9</v>
      </c>
      <c r="G7" s="8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ht="30" customHeight="1" x14ac:dyDescent="0.25">
      <c r="B8" s="6"/>
      <c r="C8" s="13" t="s">
        <v>1</v>
      </c>
      <c r="D8" s="21">
        <v>150</v>
      </c>
      <c r="E8" s="21">
        <v>15</v>
      </c>
      <c r="F8" s="14"/>
      <c r="G8" s="8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30" customHeight="1" x14ac:dyDescent="0.25">
      <c r="B9" s="6"/>
      <c r="C9" s="15" t="s">
        <v>2</v>
      </c>
      <c r="D9" s="16">
        <v>100</v>
      </c>
      <c r="E9" s="16">
        <v>35</v>
      </c>
      <c r="F9" s="17"/>
      <c r="G9" s="8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ht="30" customHeight="1" x14ac:dyDescent="0.25">
      <c r="B10" s="6"/>
      <c r="C10" s="13" t="s">
        <v>3</v>
      </c>
      <c r="D10" s="20">
        <v>15</v>
      </c>
      <c r="E10" s="18"/>
      <c r="F10" s="18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2:17" ht="30" customHeight="1" x14ac:dyDescent="0.25">
      <c r="B11" s="6"/>
      <c r="C11" s="6"/>
      <c r="D11" s="6"/>
      <c r="E11" s="6"/>
      <c r="F11" s="6"/>
      <c r="G11" s="6"/>
    </row>
    <row r="12" spans="2:17" ht="30" customHeight="1" x14ac:dyDescent="0.25"/>
    <row r="13" spans="2:17" ht="30" customHeight="1" x14ac:dyDescent="0.25"/>
    <row r="14" spans="2:17" ht="30" customHeight="1" x14ac:dyDescent="0.25"/>
    <row r="15" spans="2:17" ht="30" customHeight="1" x14ac:dyDescent="0.25"/>
    <row r="16" spans="2:17" ht="30" customHeight="1" x14ac:dyDescent="0.25"/>
  </sheetData>
  <dataValidations count="1">
    <dataValidation allowBlank="1" showInputMessage="1" showErrorMessage="1" prompt="TIP: Enter your figures in this table to update the sales funnel chart." sqref="C6" xr:uid="{EF55A3C3-BECB-4D7F-8D84-CB3C8C6E6BCA}"/>
  </dataValidations>
  <printOptions horizontalCentered="1" verticalCentered="1"/>
  <pageMargins left="0.45" right="0.45" top="0.75" bottom="0.75" header="0.3" footer="0.3"/>
  <pageSetup scale="73" fitToHeight="0" orientation="landscape" r:id="rId1"/>
  <headerFooter differentFirst="1"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7"/>
  <sheetViews>
    <sheetView workbookViewId="0">
      <selection activeCell="A2" sqref="A2"/>
    </sheetView>
  </sheetViews>
  <sheetFormatPr defaultColWidth="8.796875" defaultRowHeight="13.8" x14ac:dyDescent="0.25"/>
  <cols>
    <col min="2" max="2" width="11.19921875" customWidth="1"/>
    <col min="5" max="5" width="17.69921875" customWidth="1"/>
    <col min="6" max="6" width="9" customWidth="1"/>
    <col min="9" max="9" width="6.19921875" customWidth="1"/>
    <col min="10" max="10" width="17.69921875" customWidth="1"/>
    <col min="11" max="11" width="9" customWidth="1"/>
    <col min="12" max="13" width="9.19921875" customWidth="1"/>
    <col min="14" max="14" width="6.19921875" customWidth="1"/>
    <col min="15" max="15" width="17.69921875" customWidth="1"/>
    <col min="16" max="16" width="9.19921875" customWidth="1"/>
    <col min="17" max="17" width="9" customWidth="1"/>
    <col min="19" max="19" width="6.19921875" customWidth="1"/>
    <col min="20" max="20" width="17.69921875" customWidth="1"/>
    <col min="21" max="22" width="9" customWidth="1"/>
    <col min="28" max="28" width="10.19921875" customWidth="1"/>
    <col min="29" max="29" width="16.296875" customWidth="1"/>
  </cols>
  <sheetData>
    <row r="1" spans="1:36" x14ac:dyDescent="0.25">
      <c r="A1" t="s">
        <v>5</v>
      </c>
    </row>
    <row r="7" spans="1:36" x14ac:dyDescent="0.25">
      <c r="B7" t="s">
        <v>17</v>
      </c>
      <c r="C7">
        <f>AVERAGE(AD13:AE13)</f>
        <v>183</v>
      </c>
    </row>
    <row r="9" spans="1:36" x14ac:dyDescent="0.25">
      <c r="AD9">
        <f>AA12/2+8+50</f>
        <v>183</v>
      </c>
    </row>
    <row r="10" spans="1:36" x14ac:dyDescent="0.25">
      <c r="E10" s="3" t="s">
        <v>16</v>
      </c>
      <c r="F10" s="3"/>
      <c r="G10" s="3"/>
      <c r="H10" s="3"/>
      <c r="J10" s="3" t="s">
        <v>21</v>
      </c>
      <c r="K10" s="3"/>
      <c r="L10" s="3"/>
      <c r="M10" s="3"/>
      <c r="O10" s="3" t="s">
        <v>24</v>
      </c>
      <c r="P10" s="3"/>
      <c r="Q10" s="3"/>
      <c r="R10" s="3"/>
      <c r="T10" s="3" t="s">
        <v>25</v>
      </c>
      <c r="U10" s="3"/>
      <c r="V10" s="3"/>
      <c r="W10" s="3"/>
      <c r="Y10" s="3" t="s">
        <v>27</v>
      </c>
    </row>
    <row r="11" spans="1:36" x14ac:dyDescent="0.25">
      <c r="B11" t="s">
        <v>6</v>
      </c>
      <c r="C11" s="1" t="s">
        <v>18</v>
      </c>
      <c r="E11" t="s">
        <v>22</v>
      </c>
      <c r="G11" s="1">
        <v>0.45</v>
      </c>
      <c r="H11" s="1">
        <f>3.85%*C7</f>
        <v>7.0454999999999997</v>
      </c>
      <c r="J11" t="s">
        <v>22</v>
      </c>
      <c r="L11" s="1">
        <v>0.45</v>
      </c>
      <c r="M11" s="1">
        <f>-3.85%*C7</f>
        <v>-7.0454999999999997</v>
      </c>
      <c r="O11" t="s">
        <v>22</v>
      </c>
      <c r="Q11" s="1">
        <v>0.45</v>
      </c>
      <c r="R11" s="1">
        <f>-19.2%*C7</f>
        <v>-35.136000000000003</v>
      </c>
      <c r="T11" t="s">
        <v>22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25">
      <c r="B12" t="s">
        <v>19</v>
      </c>
      <c r="E12" s="1" t="s">
        <v>23</v>
      </c>
      <c r="F12" s="1" t="s">
        <v>26</v>
      </c>
      <c r="G12" s="1" t="s">
        <v>18</v>
      </c>
      <c r="H12" s="1" t="s">
        <v>4</v>
      </c>
      <c r="J12" s="1" t="s">
        <v>23</v>
      </c>
      <c r="K12" s="1" t="s">
        <v>26</v>
      </c>
      <c r="L12" s="1" t="s">
        <v>18</v>
      </c>
      <c r="M12" s="1" t="s">
        <v>4</v>
      </c>
      <c r="O12" s="1" t="s">
        <v>23</v>
      </c>
      <c r="P12" s="1" t="s">
        <v>26</v>
      </c>
      <c r="Q12" s="1" t="s">
        <v>18</v>
      </c>
      <c r="R12" s="1" t="s">
        <v>4</v>
      </c>
      <c r="T12" s="1" t="s">
        <v>23</v>
      </c>
      <c r="U12" s="1" t="s">
        <v>26</v>
      </c>
      <c r="V12" s="1" t="s">
        <v>18</v>
      </c>
      <c r="W12" s="1" t="s">
        <v>4</v>
      </c>
      <c r="Y12">
        <v>2</v>
      </c>
      <c r="AA12">
        <f>K13</f>
        <v>250</v>
      </c>
      <c r="AB12" t="s">
        <v>0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25">
      <c r="B13" t="s">
        <v>0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IDENTIFIED 250</v>
      </c>
      <c r="K13" s="4">
        <f>'Campaign sales funnel'!D7</f>
        <v>250</v>
      </c>
      <c r="L13" s="1">
        <f>$C13+L$11</f>
        <v>2.4500000000000002</v>
      </c>
      <c r="M13" s="1">
        <f>$C$7+$M$11</f>
        <v>175.9545</v>
      </c>
      <c r="O13" s="1" t="str">
        <f>"LOST " &amp; P13</f>
        <v>LOST 20</v>
      </c>
      <c r="P13" s="4">
        <f>'Campaign sales funnel'!E7</f>
        <v>20</v>
      </c>
      <c r="Q13" s="1">
        <f>$C13+Q$11</f>
        <v>2.4500000000000002</v>
      </c>
      <c r="R13" s="1">
        <f>$C$7+$R$11</f>
        <v>147.864</v>
      </c>
      <c r="T13" s="1" t="str">
        <f>"UNQUALIFIED "&amp;U13</f>
        <v>UNQUALIFIED 9</v>
      </c>
      <c r="U13" s="4">
        <f>'Campaign sales funnel'!F7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12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25">
      <c r="B14" t="s">
        <v>1</v>
      </c>
      <c r="C14">
        <v>3</v>
      </c>
      <c r="E14" s="2">
        <f>F14</f>
        <v>0.6</v>
      </c>
      <c r="F14" s="2">
        <f>'Campaign sales funnel'!D8/'Campaign sales funnel'!$D$7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CONTACTED 150</v>
      </c>
      <c r="K14" s="4">
        <f>'Campaign sales funnel'!D8</f>
        <v>150</v>
      </c>
      <c r="L14" s="1">
        <f>$C14+L$11</f>
        <v>3.45</v>
      </c>
      <c r="M14" s="1">
        <f>$C$7+$M$11</f>
        <v>175.9545</v>
      </c>
      <c r="O14" s="1" t="str">
        <f>"LOST " &amp; P14</f>
        <v>LOST 15</v>
      </c>
      <c r="P14" s="4">
        <f>'Campaign sales funnel'!E8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13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25">
      <c r="B15" t="s">
        <v>2</v>
      </c>
      <c r="C15">
        <v>4</v>
      </c>
      <c r="E15" s="2">
        <f>F15</f>
        <v>0.4</v>
      </c>
      <c r="F15" s="2">
        <f>'Campaign sales funnel'!D9/'Campaign sales funnel'!$D$7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DISCUSSION 100</v>
      </c>
      <c r="K15" s="4">
        <f>'Campaign sales funnel'!D9</f>
        <v>100</v>
      </c>
      <c r="L15" s="1">
        <f>$C15+L$11</f>
        <v>4.45</v>
      </c>
      <c r="M15" s="1">
        <f>$C$7+$M$11</f>
        <v>175.9545</v>
      </c>
      <c r="O15" s="1" t="str">
        <f>"LOST " &amp; P15</f>
        <v>LOST 35</v>
      </c>
      <c r="P15" s="4">
        <f>'Campaign sales funnel'!E9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14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25">
      <c r="B16" t="s">
        <v>3</v>
      </c>
      <c r="C16">
        <v>5</v>
      </c>
      <c r="E16" s="2">
        <f>F16</f>
        <v>0.06</v>
      </c>
      <c r="F16" s="2">
        <f>'Campaign sales funnel'!D10/'Campaign sales funnel'!$D$7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WON</v>
      </c>
      <c r="K16" s="4">
        <f>'Campaign sales funnel'!D10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15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25">
      <c r="B17" t="s">
        <v>20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orientation="portrait" verticalDpi="0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1B9A0F7A-63F4-4D45-83B3-9935AB07D7BA}"/>
</file>

<file path=customXml/itemProps21.xml><?xml version="1.0" encoding="utf-8"?>
<ds:datastoreItem xmlns:ds="http://schemas.openxmlformats.org/officeDocument/2006/customXml" ds:itemID="{BDD5A6FB-3AF3-482A-89A0-0266C079F1D5}"/>
</file>

<file path=customXml/itemProps33.xml><?xml version="1.0" encoding="utf-8"?>
<ds:datastoreItem xmlns:ds="http://schemas.openxmlformats.org/officeDocument/2006/customXml" ds:itemID="{5A41E8FC-28FD-42ED-B5A0-BBBBA7BB6A6D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TM03845283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Campaign sales funnel</vt:lpstr>
      <vt:lpstr>scratch</vt:lpstr>
      <vt:lpstr>TitleRegion1..E7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2023-02-27T06:56:02Z</dcterms:created>
  <dcterms:modified xsi:type="dcterms:W3CDTF">2023-02-27T06:56:17Z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