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umol\Desktop\Feb 21\"/>
    </mc:Choice>
  </mc:AlternateContent>
  <bookViews>
    <workbookView xWindow="0" yWindow="0" windowWidth="20490" windowHeight="6930" xr2:uid="{00000000-000D-0000-FFFF-FFFF00000000}"/>
  </bookViews>
  <sheets>
    <sheet name="Cash Flow" sheetId="1" r:id="rId1"/>
    <sheet name="Monthly Income" sheetId="3" r:id="rId2"/>
    <sheet name="Monthly Expense" sheetId="4" r:id="rId3"/>
    <sheet name="CHART DATA" sheetId="2" state="hidden" r:id="rId4"/>
  </sheets>
  <definedNames>
    <definedName name="BudgetTitle">'Cash Flow'!$B$2</definedName>
    <definedName name="Month">'Cash Flow'!$B$3</definedName>
    <definedName name="Name">'Cash Flow'!$B$1</definedName>
    <definedName name="_xlnm.Print_Titles" localSheetId="0">'Cash Flow'!$6:$6</definedName>
    <definedName name="_xlnm.Print_Titles" localSheetId="2">'Monthly Expense'!$5:$5</definedName>
    <definedName name="_xlnm.Print_Titles" localSheetId="1">'Monthly Income'!$5:$5</definedName>
    <definedName name="Year">'Cash Flow'!$B$4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7" i="3"/>
  <c r="E6" i="3"/>
  <c r="C9" i="3" l="1"/>
  <c r="D9" i="3"/>
  <c r="B2" i="4" l="1"/>
  <c r="B1" i="4"/>
  <c r="B2" i="3" l="1"/>
  <c r="B1" i="3"/>
  <c r="D26" i="4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1"/>
  <c r="B3" i="3" l="1"/>
  <c r="B3" i="4"/>
  <c r="B4" i="3"/>
  <c r="B4" i="4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<sst xmlns="http://schemas.openxmlformats.org/spreadsheetml/2006/main" count="49" uniqueCount="37">
  <si>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Family Budget</t>
  </si>
  <si>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</si>
  <si>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</si>
  <si>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</si>
  <si>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</si>
  <si>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</si>
  <si>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</si>
  <si>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</si>
  <si>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</si>
  <si>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</si>
  <si>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</si>
  <si>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</si>
  <si>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</si>
  <si>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</si>
  <si>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</si>
  <si>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</si>
  <si>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</si>
  <si>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</si>
  <si>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</si>
  <si>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</si>
  <si>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</si>
  <si>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</si>
  <si>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</si>
  <si>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</si>
  <si>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</si>
  <si>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</si>
  <si>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</si>
  <si>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</si>
  <si>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</si>
  <si>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</si>
  <si>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</si>
  <si>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</si>
  <si>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</si>
  <si>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</si>
  <si>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>CHART DATA</t>
  </si>
  <si>
    <t>Name</t>
  </si>
  <si>
    <t>Note: Cash flow table is automatically calculated based on entries from the Monthly Income and Monthly Expense worksheets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</si>
</sst>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b/>
      <sz val="13"/>
      <color theme="2" tint="-0.749961851863155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11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</cellStyleXfs>
  <cellXfs count="26">
    <xf numFmtId="0" fontId="0" fillId="0" borderId="0" xfId="0"/>
    <xf numFmtId="0" fontId="4" fillId="0" borderId="0" xfId="1" applyAlignment="1">
      <alignment vertical="center"/>
    </xf>
    <xf numFmtId="3" fontId="0" fillId="0" borderId="0" xfId="0" applyNumberFormat="1"/>
    <xf numFmtId="0" fontId="1" fillId="0" borderId="0" xfId="0" applyFont="1"/>
    <xf numFmtId="0" fontId="4" fillId="0" borderId="0" xfId="1" applyAlignment="1">
      <alignment horizontal="left" vertical="center"/>
    </xf>
    <xf numFmtId="0" fontId="6" fillId="0" borderId="0" xfId="5" applyAlignment="1">
      <alignment vertical="center"/>
    </xf>
    <xf numFmtId="0" fontId="5" fillId="0" borderId="0" xfId="6"/>
    <xf numFmtId="0" fontId="7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1" fillId="0" borderId="0" xfId="4"/>
    <xf numFmtId="0" fontId="3" fillId="0" borderId="0" xfId="2"/>
    <xf numFmtId="0" fontId="6" fillId="0" borderId="0" xfId="5"/>
    <xf numFmtId="0" fontId="2" fillId="0" borderId="0" xfId="3"/>
    <xf numFmtId="0" fontId="8" fillId="0" borderId="0" xfId="8"/>
    <xf numFmtId="3" fontId="8" fillId="0" borderId="0" xfId="9">
      <alignment horizontal="right"/>
    </xf>
    <xf numFmtId="3" fontId="8" fillId="0" borderId="0" xfId="10">
      <alignment horizontal="right"/>
    </xf>
    <xf numFmtId="0" fontId="0" fillId="0" borderId="0" xfId="8" applyFont="1" applyBorder="1"/>
    <xf numFmtId="3" fontId="0" fillId="0" borderId="0" xfId="9" applyFont="1" applyBorder="1">
      <alignment horizontal="right"/>
    </xf>
    <xf numFmtId="3" fontId="0" fillId="0" borderId="0" xfId="10" applyFont="1" applyBorder="1">
      <alignment horizontal="right"/>
    </xf>
    <xf numFmtId="0" fontId="3" fillId="0" borderId="0" xfId="2" applyBorder="1"/>
    <xf numFmtId="0" fontId="0" fillId="0" borderId="0" xfId="8" applyFont="1"/>
    <xf numFmtId="0" fontId="9" fillId="0" borderId="0" xfId="6" applyFont="1" applyAlignment="1">
      <alignment horizontal="left"/>
    </xf>
    <xf numFmtId="0" fontId="10" fillId="0" borderId="0" xfId="0" applyFont="1" applyBorder="1"/>
    <xf numFmtId="3" fontId="10" fillId="0" borderId="0" xfId="0" applyNumberFormat="1" applyFont="1" applyBorder="1"/>
    <xf numFmtId="0" fontId="0" fillId="0" borderId="0" xfId="0" applyNumberFormat="1"/>
  </cellXfs>
  <cellStyles count="11">
    <cellStyle name="Amounts" xfId="9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8" xr:uid="{00000000-0005-0000-0000-000007000000}"/>
    <cellStyle name="Title" xfId="1" builtinId="15" customBuiltin="1"/>
    <cellStyle name="Variance" xfId="10" xr:uid="{00000000-0005-0000-0000-000009000000}"/>
    <cellStyle name="Year" xfId="7" xr:uid="{00000000-0005-0000-0000-00000A000000}"/>
  </cellStyles>
  <dxfs count="21"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2"/>
      <tableStyleElement type="headerRow" dxfId="1"/>
      <tableStyleElement type="totalRow" dxfId="0"/>
    </tableStyle>
    <tableStyle name="Family budget monthly income" pivot="0" count="3" xr9:uid="{00000000-0011-0000-FFFF-FFFF02000000}">
      <tableStyleElement type="wholeTable" dxfId="17"/>
      <tableStyleElement type="headerRow" dxfId="16"/>
      <tableStyleElement type="total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0</xdr:colOff>
      <xdr:row>4</xdr:row>
      <xdr:rowOff>2599592</xdr:rowOff>
    </xdr:to>
    <xdr:graphicFrame macro="">
      <xdr:nvGraphicFramePr>
        <xdr:cNvPr id="3" name="Budget Char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B6:E9" totalsRowCount="1">
  <autoFilter ref="B6:E8" xr:uid="{00000000-0009-0000-0100-000001000000}"/>
  <tableColumns count="4">
    <tableColumn id="1" xr3:uid="{00000000-0010-0000-0000-000001000000}" name="Cash Flow" totalsRowLabel="Total Cash" totalsRowDxfId="14"/>
    <tableColumn id="3" xr3:uid="{00000000-0010-0000-0000-000003000000}" name="Projected" totalsRowFunction="custom" totalsRowDxfId="13">
      <totalsRowFormula>C7-C8</totalsRowFormula>
    </tableColumn>
    <tableColumn id="4" xr3:uid="{00000000-0010-0000-0000-000004000000}" name="Actual" totalsRowFunction="custom" totalsRowDxfId="12">
      <totalsRowFormula>D7-D8</totalsRowFormula>
    </tableColumn>
    <tableColumn id="5" xr3:uid="{00000000-0010-0000-0000-000005000000}" name="Variance" totalsRowFunction="sum" totalsRowDxfId="11">
      <calculatedColumnFormula>Income[[#Totals],[Variance]]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5:E9" totalsRowCount="1">
  <autoFilter ref="B5:E8" xr:uid="{00000000-0009-0000-0100-000005000000}"/>
  <tableColumns count="4">
    <tableColumn id="1" xr3:uid="{00000000-0010-0000-0100-000001000000}" name="Monthly Income" totalsRowLabel="Total Income" totalsRowDxfId="10" dataCellStyle="Table Details"/>
    <tableColumn id="3" xr3:uid="{00000000-0010-0000-0100-000003000000}" name="Projected" totalsRowFunction="sum" totalsRowDxfId="9" dataCellStyle="Amounts"/>
    <tableColumn id="4" xr3:uid="{00000000-0010-0000-0100-000004000000}" name="Actual" totalsRowFunction="sum" totalsRowDxfId="8" dataCellStyle="Amounts"/>
    <tableColumn id="5" xr3:uid="{00000000-0010-0000-0100-000005000000}" name="Variance" totalsRowFunction="sum" totalsRowDxfId="7" dataCellStyle="Variance">
      <calculatedColumnFormula>Income[[#This Row],[Actual]]-Income[[#This Row],[Projected]]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" displayName="Expense" ref="B5:E26" totalsRowCount="1">
  <autoFilter ref="B5:E25" xr:uid="{00000000-0009-0000-0100-000009000000}"/>
  <tableColumns count="4">
    <tableColumn id="1" xr3:uid="{00000000-0010-0000-0200-000001000000}" name="Monthly Expense" totalsRowLabel="Total" totalsRowDxfId="6" dataCellStyle="Table Details"/>
    <tableColumn id="3" xr3:uid="{00000000-0010-0000-0200-000003000000}" name="Projected" totalsRowFunction="sum" totalsRowDxfId="5" dataCellStyle="Amounts"/>
    <tableColumn id="4" xr3:uid="{00000000-0010-0000-0200-000004000000}" name="Actual" totalsRowFunction="sum" totalsRowDxfId="4" dataCellStyle="Amounts"/>
    <tableColumn id="5" xr3:uid="{00000000-0010-0000-0200-000005000000}" name="Variance" totalsRowFunction="sum" totalsRowDxfId="3" dataCellStyle="Variance">
      <calculatedColumnFormula>Expense[[#This Row],[Projected]]-Expense[[#This Row],[Actual]]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35</v>
      </c>
      <c r="C1" s="2"/>
    </row>
    <row r="2" spans="2:5" ht="46.5" customHeight="1" x14ac:dyDescent="0.3">
      <c r="B2" s="4" t="s">
        <v>0</v>
      </c>
      <c r="C2" s="2"/>
    </row>
    <row r="3" spans="2:5" ht="27" thickBot="1" x14ac:dyDescent="0.45">
      <c r="B3" s="12" t="str">
        <f ca="1">TEXT(TODAY(),"mmmm")</f>
        <v>February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36</v>
      </c>
      <c r="C5" s="22"/>
      <c r="D5" s="22"/>
      <c r="E5" s="22"/>
    </row>
    <row r="6" spans="2:5" ht="45" customHeight="1" x14ac:dyDescent="0.5">
      <c r="B6" s="20" t="s">
        <v>1</v>
      </c>
      <c r="C6" s="9" t="s">
        <v>2</v>
      </c>
      <c r="D6" s="9" t="s">
        <v>3</v>
      </c>
      <c r="E6" s="9" t="s">
        <v>4</v>
      </c>
    </row>
    <row r="7" spans="2:5" ht="17.25" customHeight="1" x14ac:dyDescent="0.3">
      <c r="B7" s="17" t="s">
        <v>5</v>
      </c>
      <c r="C7" s="18">
        <f>Income[[#Totals],[Projected]]</f>
        <v>5700</v>
      </c>
      <c r="D7" s="18">
        <f>Income[[#Totals],[Actual]]</f>
        <v>5500</v>
      </c>
      <c r="E7" s="19">
        <f>Income[[#Totals],[Variance]]</f>
        <v>-200</v>
      </c>
    </row>
    <row r="8" spans="2:5" ht="17.25" customHeight="1" x14ac:dyDescent="0.3">
      <c r="B8" s="17" t="s">
        <v>6</v>
      </c>
      <c r="C8" s="18">
        <f>Expense[[#Totals],[Projected]]</f>
        <v>3603</v>
      </c>
      <c r="D8" s="18">
        <f>Expense[[#Totals],[Actual]]</f>
        <v>3655</v>
      </c>
      <c r="E8" s="19">
        <f>Expense[[#Totals],[Variance]]</f>
        <v>-52</v>
      </c>
    </row>
    <row r="9" spans="2:5" ht="17.25" customHeight="1" x14ac:dyDescent="0.3">
      <c r="B9" s="9" t="s">
        <v>7</v>
      </c>
      <c r="C9" s="8">
        <f>C7-C8</f>
        <v>2097</v>
      </c>
      <c r="D9" s="8">
        <f>D7-D8</f>
        <v>1845</v>
      </c>
      <c r="E9" s="8">
        <f>SUBTOTAL(109,CashFlow[Variance])</f>
        <v>-252</v>
      </c>
    </row>
  </sheetData>
  <dataValidations count="10">
    <dataValidation allowBlank="1" showInputMessage="1" showErrorMessage="1" prompt="Create a Family Budget in this workbook. Chart and Cash Flow table in this worksheet are automatically updated based on Monthly Income and Expenses entered in other worksheets" sqref="A1" xr:uid="{00000000-0002-0000-0000-000000000000}"/>
    <dataValidation allowBlank="1" showInputMessage="1" showErrorMessage="1" prompt="Enter name for the budget in this cell" sqref="B1" xr:uid="{00000000-0002-0000-0000-000001000000}"/>
    <dataValidation allowBlank="1" showInputMessage="1" showErrorMessage="1" prompt="Enter month in this cell and year in cell below" sqref="B3" xr:uid="{00000000-0002-0000-0000-000002000000}"/>
    <dataValidation allowBlank="1" showInputMessage="1" showErrorMessage="1" prompt="Enter year in this cell" sqref="B4" xr:uid="{00000000-0002-0000-0000-000003000000}"/>
    <dataValidation allowBlank="1" showInputMessage="1" showErrorMessage="1" prompt="Total Income and Total Expense items are automatically updated in this column under this heading based on inputs in the Income and Expense tables" sqref="B6" xr:uid="{00000000-0002-0000-0000-000004000000}"/>
    <dataValidation allowBlank="1" showInputMessage="1" showErrorMessage="1" prompt="Actual Income and Expenses are automatically updated in this column under this heading" sqref="D6" xr:uid="{00000000-0002-0000-0000-000005000000}"/>
    <dataValidation allowBlank="1" showInputMessage="1" showErrorMessage="1" prompt="Variance amount and icon are automatically updated in this column under this heading" sqref="E6" xr:uid="{00000000-0002-0000-0000-000006000000}"/>
    <dataValidation allowBlank="1" showInputMessage="1" showErrorMessage="1" prompt="A chart showing the comparison of Actual and Projected Cash Flow, Monthly Income and Monthly Expense" sqref="B5" xr:uid="{00000000-0002-0000-0000-000007000000}"/>
    <dataValidation allowBlank="1" showInputMessage="1" showErrorMessage="1" prompt="Title of this worksheet is in this cell and Chart and Tip in cell B5. Enter month in cell below" sqref="B2" xr:uid="{00000000-0002-0000-0000-000008000000}"/>
    <dataValidation allowBlank="1" showInputMessage="1" showErrorMessage="1" prompt="Projected Income and Expenses are automatically updated in this column under this heading" sqref="C6" xr:uid="{00000000-0002-0000-0000-000009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Name</f>
        <v>Name</v>
      </c>
      <c r="C1" s="2"/>
    </row>
    <row r="2" spans="2:5" ht="46.5" customHeight="1" x14ac:dyDescent="0.3">
      <c r="B2" s="4" t="str">
        <f>BudgetTitle</f>
        <v>Family Budget</v>
      </c>
      <c r="C2" s="25"/>
    </row>
    <row r="3" spans="2:5" ht="27" thickBot="1" x14ac:dyDescent="0.45">
      <c r="B3" s="12" t="str">
        <f ca="1">Month</f>
        <v>February</v>
      </c>
      <c r="C3" s="2"/>
    </row>
    <row r="4" spans="2:5" ht="26.25" x14ac:dyDescent="0.3">
      <c r="B4" s="7">
        <f ca="1">Year</f>
        <v>2018</v>
      </c>
      <c r="C4" s="2"/>
    </row>
    <row r="5" spans="2:5" ht="45" customHeight="1" x14ac:dyDescent="0.5">
      <c r="B5" s="13" t="s">
        <v>8</v>
      </c>
      <c r="C5" t="s">
        <v>2</v>
      </c>
      <c r="D5" t="s">
        <v>3</v>
      </c>
      <c r="E5" t="s">
        <v>4</v>
      </c>
    </row>
    <row r="6" spans="2:5" ht="17.25" customHeight="1" x14ac:dyDescent="0.3">
      <c r="B6" s="21" t="s">
        <v>9</v>
      </c>
      <c r="C6" s="15">
        <v>4000</v>
      </c>
      <c r="D6" s="15">
        <v>4000</v>
      </c>
      <c r="E6" s="16">
        <f>Income[[#This Row],[Actual]]-Income[[#This Row],[Projected]]</f>
        <v>0</v>
      </c>
    </row>
    <row r="7" spans="2:5" ht="17.25" customHeight="1" x14ac:dyDescent="0.3">
      <c r="B7" s="21" t="s">
        <v>10</v>
      </c>
      <c r="C7" s="15">
        <v>1400</v>
      </c>
      <c r="D7" s="15">
        <v>1500</v>
      </c>
      <c r="E7" s="16">
        <f>Income[[#This Row],[Actual]]-Income[[#This Row],[Projected]]</f>
        <v>100</v>
      </c>
    </row>
    <row r="8" spans="2:5" ht="17.25" customHeight="1" x14ac:dyDescent="0.3">
      <c r="B8" s="14" t="s">
        <v>11</v>
      </c>
      <c r="C8" s="15">
        <v>300</v>
      </c>
      <c r="D8" s="15">
        <v>0</v>
      </c>
      <c r="E8" s="16">
        <f>Income[[#This Row],[Actual]]-Income[[#This Row],[Projected]]</f>
        <v>-300</v>
      </c>
    </row>
    <row r="9" spans="2:5" ht="17.25" customHeight="1" x14ac:dyDescent="0.3">
      <c r="B9" s="23" t="s">
        <v>5</v>
      </c>
      <c r="C9" s="24">
        <f>SUBTOTAL(109,Income[Projected])</f>
        <v>5700</v>
      </c>
      <c r="D9" s="24">
        <f>SUBTOTAL(109,Income[Actual])</f>
        <v>5500</v>
      </c>
      <c r="E9" s="24">
        <f>SUBTOTAL(109,Income[Variance])</f>
        <v>-200</v>
      </c>
    </row>
  </sheetData>
  <dataValidations count="9">
    <dataValidation allowBlank="1" showInputMessage="1" showErrorMessage="1" prompt="Variance is automatically calculated, and icon is updated in this column under this heading" sqref="E5" xr:uid="{00000000-0002-0000-0100-000000000000}"/>
    <dataValidation allowBlank="1" showInputMessage="1" showErrorMessage="1" prompt="Enter Actual income in this column under this heading" sqref="D5" xr:uid="{00000000-0002-0000-0100-000001000000}"/>
    <dataValidation allowBlank="1" showInputMessage="1" showErrorMessage="1" prompt="Enter Projected income in this column under this heading" sqref="C5" xr:uid="{00000000-0002-0000-0100-000002000000}"/>
    <dataValidation allowBlank="1" showInputMessage="1" showErrorMessage="1" prompt="Enter Monthly Income items in this column under this heading. Use heading filters to find specific entries" sqref="B5" xr:uid="{00000000-0002-0000-0100-000003000000}"/>
    <dataValidation allowBlank="1" showInputMessage="1" showErrorMessage="1" prompt="Year is automatically updated based on year entered in cell B4 in Cash Flow worksheet. Enter income details in table below" sqref="B4" xr:uid="{00000000-0002-0000-0100-000004000000}"/>
    <dataValidation allowBlank="1" showInputMessage="1" showErrorMessage="1" prompt="Month is automatically updated based on month entered in cell B3 in Cash Flow worksheet" sqref="B3" xr:uid="{00000000-0002-0000-0100-000005000000}"/>
    <dataValidation allowBlank="1" showInputMessage="1" showErrorMessage="1" prompt="Name is automatically updated based on Name entered in cell B1 in Cash Flow worksheet" sqref="B1" xr:uid="{00000000-0002-0000-0100-000006000000}"/>
    <dataValidation allowBlank="1" showInputMessage="1" showErrorMessage="1" prompt="Enter details in Income table in this worksheet for tracking Projected and Actual Monthly income" sqref="A1" xr:uid="{00000000-0002-0000-0100-000007000000}"/>
    <dataValidation allowBlank="1" showInputMessage="1" showErrorMessage="1" prompt="Title is automatically updated based on title entered in cell B2 in Cash Flow worksheet" sqref="B2" xr:uid="{00000000-0002-0000-0100-000008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Name</f>
        <v>Name</v>
      </c>
      <c r="C1" s="2"/>
    </row>
    <row r="2" spans="2:5" ht="46.5" customHeight="1" x14ac:dyDescent="0.3">
      <c r="B2" s="4" t="str">
        <f>BudgetTitle</f>
        <v>Family Budget</v>
      </c>
      <c r="C2" s="2"/>
    </row>
    <row r="3" spans="2:5" ht="27" thickBot="1" x14ac:dyDescent="0.45">
      <c r="B3" s="12" t="str">
        <f ca="1">Month</f>
        <v>February</v>
      </c>
      <c r="C3" s="2"/>
    </row>
    <row r="4" spans="2:5" ht="26.25" x14ac:dyDescent="0.3">
      <c r="B4" s="7">
        <f ca="1">Year</f>
        <v>2018</v>
      </c>
      <c r="C4" s="2"/>
    </row>
    <row r="5" spans="2:5" ht="45" customHeight="1" x14ac:dyDescent="0.5">
      <c r="B5" s="10" t="s">
        <v>12</v>
      </c>
      <c r="C5" t="s">
        <v>2</v>
      </c>
      <c r="D5" t="s">
        <v>3</v>
      </c>
      <c r="E5" t="s">
        <v>4</v>
      </c>
    </row>
    <row r="6" spans="2:5" ht="17.25" customHeight="1" x14ac:dyDescent="0.3">
      <c r="B6" s="14" t="s">
        <v>13</v>
      </c>
      <c r="C6" s="15">
        <v>1500</v>
      </c>
      <c r="D6" s="15">
        <v>1500</v>
      </c>
      <c r="E6" s="16">
        <f>Expense[[#This Row],[Projected]]-Expense[[#This Row],[Actual]]</f>
        <v>0</v>
      </c>
    </row>
    <row r="7" spans="2:5" ht="17.25" customHeight="1" x14ac:dyDescent="0.3">
      <c r="B7" s="14" t="s">
        <v>14</v>
      </c>
      <c r="C7" s="15">
        <v>250</v>
      </c>
      <c r="D7" s="15">
        <v>280</v>
      </c>
      <c r="E7" s="16">
        <f>Expense[[#This Row],[Projected]]-Expense[[#This Row],[Actual]]</f>
        <v>-30</v>
      </c>
    </row>
    <row r="8" spans="2:5" ht="17.25" customHeight="1" x14ac:dyDescent="0.3">
      <c r="B8" s="14" t="s">
        <v>15</v>
      </c>
      <c r="C8" s="15">
        <v>38</v>
      </c>
      <c r="D8" s="15">
        <v>38</v>
      </c>
      <c r="E8" s="16">
        <f>Expense[[#This Row],[Projected]]-Expense[[#This Row],[Actual]]</f>
        <v>0</v>
      </c>
    </row>
    <row r="9" spans="2:5" ht="17.25" customHeight="1" x14ac:dyDescent="0.3">
      <c r="B9" s="14" t="s">
        <v>16</v>
      </c>
      <c r="C9" s="15">
        <v>65</v>
      </c>
      <c r="D9" s="15">
        <v>78</v>
      </c>
      <c r="E9" s="16">
        <f>Expense[[#This Row],[Projected]]-Expense[[#This Row],[Actual]]</f>
        <v>-13</v>
      </c>
    </row>
    <row r="10" spans="2:5" ht="17.25" customHeight="1" x14ac:dyDescent="0.3">
      <c r="B10" s="14" t="s">
        <v>17</v>
      </c>
      <c r="C10" s="15">
        <v>25</v>
      </c>
      <c r="D10" s="15">
        <v>21</v>
      </c>
      <c r="E10" s="16">
        <f>Expense[[#This Row],[Projected]]-Expense[[#This Row],[Actual]]</f>
        <v>4</v>
      </c>
    </row>
    <row r="11" spans="2:5" ht="17.25" customHeight="1" x14ac:dyDescent="0.3">
      <c r="B11" s="14" t="s">
        <v>18</v>
      </c>
      <c r="C11" s="15">
        <v>75</v>
      </c>
      <c r="D11" s="15">
        <v>83</v>
      </c>
      <c r="E11" s="16">
        <f>Expense[[#This Row],[Projected]]-Expense[[#This Row],[Actual]]</f>
        <v>-8</v>
      </c>
    </row>
    <row r="12" spans="2:5" ht="17.25" customHeight="1" x14ac:dyDescent="0.3">
      <c r="B12" s="14" t="s">
        <v>19</v>
      </c>
      <c r="C12" s="15">
        <v>60</v>
      </c>
      <c r="D12" s="15">
        <v>60</v>
      </c>
      <c r="E12" s="16">
        <f>Expense[[#This Row],[Projected]]-Expense[[#This Row],[Actual]]</f>
        <v>0</v>
      </c>
    </row>
    <row r="13" spans="2:5" ht="17.25" customHeight="1" x14ac:dyDescent="0.3">
      <c r="B13" s="14" t="s">
        <v>20</v>
      </c>
      <c r="C13" s="15">
        <v>0</v>
      </c>
      <c r="D13" s="15">
        <v>60</v>
      </c>
      <c r="E13" s="16">
        <f>Expense[[#This Row],[Projected]]-Expense[[#This Row],[Actual]]</f>
        <v>-60</v>
      </c>
    </row>
    <row r="14" spans="2:5" ht="17.25" customHeight="1" x14ac:dyDescent="0.3">
      <c r="B14" s="14" t="s">
        <v>21</v>
      </c>
      <c r="C14" s="15">
        <v>180</v>
      </c>
      <c r="D14" s="15">
        <v>150</v>
      </c>
      <c r="E14" s="16">
        <f>Expense[[#This Row],[Projected]]-Expense[[#This Row],[Actual]]</f>
        <v>30</v>
      </c>
    </row>
    <row r="15" spans="2:5" ht="17.25" customHeight="1" x14ac:dyDescent="0.3">
      <c r="B15" s="14" t="s">
        <v>22</v>
      </c>
      <c r="C15" s="15">
        <v>250</v>
      </c>
      <c r="D15" s="15">
        <v>250</v>
      </c>
      <c r="E15" s="16">
        <f>Expense[[#This Row],[Projected]]-Expense[[#This Row],[Actual]]</f>
        <v>0</v>
      </c>
    </row>
    <row r="16" spans="2:5" ht="17.25" customHeight="1" x14ac:dyDescent="0.3">
      <c r="B16" s="14" t="s">
        <v>23</v>
      </c>
      <c r="C16" s="15">
        <v>75</v>
      </c>
      <c r="D16" s="15">
        <v>80</v>
      </c>
      <c r="E16" s="16">
        <f>Expense[[#This Row],[Projected]]-Expense[[#This Row],[Actual]]</f>
        <v>-5</v>
      </c>
    </row>
    <row r="17" spans="2:5" ht="17.25" customHeight="1" x14ac:dyDescent="0.3">
      <c r="B17" s="14" t="s">
        <v>24</v>
      </c>
      <c r="C17" s="15">
        <v>280</v>
      </c>
      <c r="D17" s="15">
        <v>260</v>
      </c>
      <c r="E17" s="16">
        <f>Expense[[#This Row],[Projected]]-Expense[[#This Row],[Actual]]</f>
        <v>20</v>
      </c>
    </row>
    <row r="18" spans="2:5" ht="17.25" customHeight="1" x14ac:dyDescent="0.3">
      <c r="B18" s="14" t="s">
        <v>25</v>
      </c>
      <c r="C18" s="15">
        <v>75</v>
      </c>
      <c r="D18" s="15">
        <v>65</v>
      </c>
      <c r="E18" s="16">
        <f>Expense[[#This Row],[Projected]]-Expense[[#This Row],[Actual]]</f>
        <v>10</v>
      </c>
    </row>
    <row r="19" spans="2:5" ht="17.25" customHeight="1" x14ac:dyDescent="0.3">
      <c r="B19" s="14" t="s">
        <v>26</v>
      </c>
      <c r="C19" s="15">
        <v>255</v>
      </c>
      <c r="D19" s="15">
        <v>255</v>
      </c>
      <c r="E19" s="16">
        <f>Expense[[#This Row],[Projected]]-Expense[[#This Row],[Actual]]</f>
        <v>0</v>
      </c>
    </row>
    <row r="20" spans="2:5" ht="17.25" customHeight="1" x14ac:dyDescent="0.3">
      <c r="B20" s="14" t="s">
        <v>27</v>
      </c>
      <c r="C20" s="15">
        <v>100</v>
      </c>
      <c r="D20" s="15">
        <v>100</v>
      </c>
      <c r="E20" s="16">
        <f>Expense[[#This Row],[Projected]]-Expense[[#This Row],[Actual]]</f>
        <v>0</v>
      </c>
    </row>
    <row r="21" spans="2:5" ht="17.25" customHeight="1" x14ac:dyDescent="0.3">
      <c r="B21" s="14" t="s">
        <v>28</v>
      </c>
      <c r="C21" s="15">
        <v>0</v>
      </c>
      <c r="D21" s="15">
        <v>0</v>
      </c>
      <c r="E21" s="16">
        <f>Expense[[#This Row],[Projected]]-Expense[[#This Row],[Actual]]</f>
        <v>0</v>
      </c>
    </row>
    <row r="22" spans="2:5" ht="17.25" customHeight="1" x14ac:dyDescent="0.3">
      <c r="B22" s="14" t="s">
        <v>29</v>
      </c>
      <c r="C22" s="15">
        <v>0</v>
      </c>
      <c r="D22" s="15">
        <v>0</v>
      </c>
      <c r="E22" s="16">
        <f>Expense[[#This Row],[Projected]]-Expense[[#This Row],[Actual]]</f>
        <v>0</v>
      </c>
    </row>
    <row r="23" spans="2:5" ht="17.25" customHeight="1" x14ac:dyDescent="0.3">
      <c r="B23" s="14" t="s">
        <v>30</v>
      </c>
      <c r="C23" s="15">
        <v>150</v>
      </c>
      <c r="D23" s="15">
        <v>150</v>
      </c>
      <c r="E23" s="16">
        <f>Expense[[#This Row],[Projected]]-Expense[[#This Row],[Actual]]</f>
        <v>0</v>
      </c>
    </row>
    <row r="24" spans="2:5" ht="17.25" customHeight="1" x14ac:dyDescent="0.3">
      <c r="B24" s="14" t="s">
        <v>31</v>
      </c>
      <c r="C24" s="15">
        <v>225</v>
      </c>
      <c r="D24" s="15">
        <v>225</v>
      </c>
      <c r="E24" s="16">
        <f>Expense[[#This Row],[Projected]]-Expense[[#This Row],[Actual]]</f>
        <v>0</v>
      </c>
    </row>
    <row r="25" spans="2:5" ht="17.25" customHeight="1" x14ac:dyDescent="0.3">
      <c r="B25" s="14" t="s">
        <v>32</v>
      </c>
      <c r="C25" s="15">
        <v>0</v>
      </c>
      <c r="D25" s="15">
        <v>0</v>
      </c>
      <c r="E25" s="16">
        <f>Expense[[#This Row],[Projected]]-Expense[[#This Row],[Actual]]</f>
        <v>0</v>
      </c>
    </row>
    <row r="26" spans="2:5" ht="17.25" customHeight="1" x14ac:dyDescent="0.3">
      <c r="B26" s="9" t="s">
        <v>33</v>
      </c>
      <c r="C26" s="8">
        <f>SUBTOTAL(109,Expense[Projected])</f>
        <v>3603</v>
      </c>
      <c r="D26" s="8">
        <f>SUBTOTAL(109,Expense[Actual])</f>
        <v>3655</v>
      </c>
      <c r="E26" s="8">
        <f>SUBTOTAL(109,Expense[Variance])</f>
        <v>-52</v>
      </c>
    </row>
  </sheetData>
  <dataValidations count="9">
    <dataValidation allowBlank="1" showInputMessage="1" showErrorMessage="1" prompt="Enter details in Expense table in this worksheet for tracking Projected and Actual Monthly Expenses" sqref="A1" xr:uid="{00000000-0002-0000-0200-000000000000}"/>
    <dataValidation allowBlank="1" showInputMessage="1" showErrorMessage="1" prompt="Name is automatically updated based on name entered in cell B1 in Cash Flow worksheet" sqref="B1" xr:uid="{00000000-0002-0000-0200-000001000000}"/>
    <dataValidation allowBlank="1" showInputMessage="1" showErrorMessage="1" prompt="Month is automatically updated based on month entered in cell B3 in Cash Flow worksheet" sqref="B3" xr:uid="{00000000-0002-0000-0200-000002000000}"/>
    <dataValidation allowBlank="1" showInputMessage="1" showErrorMessage="1" prompt="Year is automatically updated based on year entered in cell B4 in Cash Flow worksheet. Enter expense details in table below" sqref="B4" xr:uid="{00000000-0002-0000-0200-000003000000}"/>
    <dataValidation allowBlank="1" showInputMessage="1" showErrorMessage="1" prompt="Enter Monthly Expense items in this column under this heading. Use heading filters to find specific entries" sqref="B5" xr:uid="{00000000-0002-0000-0200-000004000000}"/>
    <dataValidation allowBlank="1" showInputMessage="1" showErrorMessage="1" prompt="Enter Projected expense in this column under this heading" sqref="C5" xr:uid="{00000000-0002-0000-0200-000005000000}"/>
    <dataValidation allowBlank="1" showInputMessage="1" showErrorMessage="1" prompt="Enter Actual expense in this column under this heading" sqref="D5" xr:uid="{00000000-0002-0000-0200-000006000000}"/>
    <dataValidation allowBlank="1" showInputMessage="1" showErrorMessage="1" prompt="Variance is automatically calculated, and icon is updated in this column under this heading" sqref="E5" xr:uid="{00000000-0002-0000-0200-000007000000}"/>
    <dataValidation allowBlank="1" showInputMessage="1" showErrorMessage="1" prompt="Title is automatically updated based on title entered in cell B2 in Cash Flow worksheet" sqref="B2" xr:uid="{00000000-0002-0000-0200-000008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11" t="s">
        <v>34</v>
      </c>
      <c r="C1" s="1"/>
      <c r="D1" s="1"/>
    </row>
    <row r="3" spans="2:4" x14ac:dyDescent="0.3">
      <c r="B3" s="3"/>
      <c r="C3" s="3" t="s">
        <v>2</v>
      </c>
      <c r="D3" s="3" t="s">
        <v>3</v>
      </c>
    </row>
    <row r="4" spans="2:4" x14ac:dyDescent="0.3">
      <c r="B4" s="3" t="s">
        <v>1</v>
      </c>
      <c r="C4" s="3">
        <f>CashFlow[[#Totals],[Projected]]</f>
        <v>2097</v>
      </c>
      <c r="D4" s="3">
        <f>CashFlow[[#Totals],[Actual]]</f>
        <v>1845</v>
      </c>
    </row>
    <row r="5" spans="2:4" x14ac:dyDescent="0.3">
      <c r="B5" s="3" t="s">
        <v>8</v>
      </c>
      <c r="C5" s="3">
        <f>Income[[#Totals],[Projected]]</f>
        <v>5700</v>
      </c>
      <c r="D5" s="3">
        <f>Income[[#Totals],[Actual]]</f>
        <v>5500</v>
      </c>
    </row>
    <row r="6" spans="2:4" x14ac:dyDescent="0.3">
      <c r="B6" s="3" t="s">
        <v>12</v>
      </c>
      <c r="C6" s="3">
        <f>Expense[[#Totals],[Projected]]</f>
        <v>3603</v>
      </c>
      <c r="D6" s="3">
        <f>Expense[[#Totals],[Actual]]</f>
        <v>3655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TM10000094</ap:Template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ap:HeadingPairs>
  <ap:TitlesOfParts>
    <vt:vector baseType="lpstr" size="11">
      <vt:lpstr>Cash Flow</vt:lpstr>
      <vt:lpstr>Monthly Income</vt:lpstr>
      <vt:lpstr>Monthly Expense</vt:lpstr>
      <vt:lpstr>CHART DATA</vt:lpstr>
      <vt:lpstr>BudgetTitle</vt:lpstr>
      <vt:lpstr>Month</vt:lpstr>
      <vt:lpstr>Name</vt:lpstr>
      <vt:lpstr>'Cash Flow'!Print_Titles</vt:lpstr>
      <vt:lpstr>'Monthly Expense'!Print_Titles</vt:lpstr>
      <vt:lpstr>'Monthly Income'!Print_Titles</vt:lpstr>
      <vt:lpstr>Year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dcterms:created xsi:type="dcterms:W3CDTF">2018-02-18T19:38:03Z</dcterms:created>
  <dcterms:modified xsi:type="dcterms:W3CDTF">2018-02-21T10:08:12Z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