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2"/>
  <workbookPr hidePivotFieldList="1" refreshAllConnections="1"/>
  <mc:AlternateContent xmlns:mc="http://schemas.openxmlformats.org/markup-compatibility/2006">
    <mc:Choice Requires="x15">
      <x15ac:absPath xmlns:x15ac="http://schemas.microsoft.com/office/spreadsheetml/2010/11/ac" url="C:\Users\admin\Desktop\en-GB\"/>
    </mc:Choice>
  </mc:AlternateContent>
  <xr:revisionPtr revIDLastSave="0" documentId="13_ncr:1_{A4AB9908-6FC5-495C-BB2E-1640A1A32EC0}" xr6:coauthVersionLast="43" xr6:coauthVersionMax="43" xr10:uidLastSave="{00000000-0000-0000-0000-000000000000}"/>
  <bookViews>
    <workbookView xWindow="-120" yWindow="-120" windowWidth="28830" windowHeight="16110" tabRatio="685" xr2:uid="{00000000-000D-0000-FFFF-FFFF00000000}"/>
  </bookViews>
  <sheets>
    <sheet name="Monthly budget report" sheetId="4" r:id="rId1"/>
    <sheet name="Monthly expenses" sheetId="1" r:id="rId2"/>
    <sheet name="Additional data" sheetId="5" r:id="rId3"/>
  </sheets>
  <definedNames>
    <definedName name="BudgetCategory">BudgetCategoryLookup[Budget category lookup]</definedName>
    <definedName name="_xlnm.Print_Titles" localSheetId="0">'Monthly budget report'!$K:$K,'Monthly budget report'!$10:$10</definedName>
    <definedName name="_xlnm.Print_Titles" localSheetId="1">'Monthly expenses'!$2:$2</definedName>
    <definedName name="Slicer_Category">#N/A</definedName>
  </definedNames>
  <calcPr calcId="191029"/>
  <pivotCaches>
    <pivotCache cacheId="16"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2" i="1" l="1"/>
  <c r="D62" i="1"/>
  <c r="G13" i="4"/>
  <c r="G8" i="4"/>
  <c r="F47" i="1"/>
  <c r="G47" i="1"/>
  <c r="F3" i="1"/>
  <c r="G3" i="1"/>
  <c r="F5" i="1"/>
  <c r="G5" i="1"/>
  <c r="F6" i="1"/>
  <c r="G6" i="1"/>
  <c r="F4" i="1"/>
  <c r="G4" i="1"/>
  <c r="F19" i="1"/>
  <c r="G19" i="1"/>
  <c r="F55" i="1"/>
  <c r="F20" i="1"/>
  <c r="F16" i="1"/>
  <c r="F17" i="1"/>
  <c r="F18" i="1"/>
  <c r="F41" i="1"/>
  <c r="F7" i="1"/>
  <c r="F36" i="1"/>
  <c r="F37" i="1"/>
  <c r="F38" i="1"/>
  <c r="F14" i="1"/>
  <c r="F42" i="1"/>
  <c r="F21" i="1"/>
  <c r="F52" i="1"/>
  <c r="F46" i="1"/>
  <c r="F56" i="1"/>
  <c r="F22" i="1"/>
  <c r="F15" i="1"/>
  <c r="F43" i="1"/>
  <c r="F33" i="1"/>
  <c r="F44" i="1"/>
  <c r="F34" i="1"/>
  <c r="F23" i="1"/>
  <c r="F57" i="1"/>
  <c r="F50" i="1"/>
  <c r="F58" i="1"/>
  <c r="F35" i="1"/>
  <c r="F8" i="1"/>
  <c r="F53" i="1"/>
  <c r="F24" i="1"/>
  <c r="F59" i="1"/>
  <c r="F45" i="1"/>
  <c r="F48" i="1"/>
  <c r="F25" i="1"/>
  <c r="F9" i="1"/>
  <c r="F10" i="1"/>
  <c r="F26" i="1"/>
  <c r="F27" i="1"/>
  <c r="F60" i="1"/>
  <c r="F39" i="1"/>
  <c r="F28" i="1"/>
  <c r="F29" i="1"/>
  <c r="F51" i="1"/>
  <c r="F11" i="1"/>
  <c r="F54" i="1"/>
  <c r="F40" i="1"/>
  <c r="F30" i="1"/>
  <c r="F49" i="1"/>
  <c r="F61" i="1"/>
  <c r="F12" i="1"/>
  <c r="F13" i="1"/>
  <c r="F31" i="1"/>
  <c r="F32" i="1"/>
  <c r="G55" i="1"/>
  <c r="G20" i="1"/>
  <c r="G16" i="1"/>
  <c r="G17" i="1"/>
  <c r="G18" i="1"/>
  <c r="G41" i="1"/>
  <c r="G7" i="1"/>
  <c r="G36" i="1"/>
  <c r="G37" i="1"/>
  <c r="G38" i="1"/>
  <c r="G14" i="1"/>
  <c r="G42" i="1"/>
  <c r="G21" i="1"/>
  <c r="G52" i="1"/>
  <c r="G46" i="1"/>
  <c r="G56" i="1"/>
  <c r="G22" i="1"/>
  <c r="G15" i="1"/>
  <c r="G43" i="1"/>
  <c r="G33" i="1"/>
  <c r="G44" i="1"/>
  <c r="G34" i="1"/>
  <c r="G23" i="1"/>
  <c r="G57" i="1"/>
  <c r="G50" i="1"/>
  <c r="G58" i="1"/>
  <c r="G35" i="1"/>
  <c r="G8" i="1"/>
  <c r="G53" i="1"/>
  <c r="G24" i="1"/>
  <c r="G59" i="1"/>
  <c r="G45" i="1"/>
  <c r="G48" i="1"/>
  <c r="G25" i="1"/>
  <c r="G9" i="1"/>
  <c r="G10" i="1"/>
  <c r="G26" i="1"/>
  <c r="G27" i="1"/>
  <c r="G60" i="1"/>
  <c r="G39" i="1"/>
  <c r="G28" i="1"/>
  <c r="G29" i="1"/>
  <c r="G51" i="1"/>
  <c r="G11" i="1"/>
  <c r="G54" i="1"/>
  <c r="G40" i="1"/>
  <c r="G30" i="1"/>
  <c r="G49" i="1"/>
  <c r="G61" i="1"/>
  <c r="G12" i="1"/>
  <c r="G13" i="1"/>
  <c r="G31" i="1"/>
  <c r="G32" i="1"/>
  <c r="D17" i="4"/>
  <c r="G3" i="4"/>
  <c r="D11" i="4"/>
  <c r="G4" i="4" s="1"/>
  <c r="G5" i="4" l="1"/>
  <c r="F62" i="1"/>
</calcChain>
</file>

<file path=xl/sharedStrings.xml><?xml version="1.0" encoding="utf-8"?>
<sst xmlns="http://schemas.openxmlformats.org/spreadsheetml/2006/main" count="197" uniqueCount="99">
  <si>
    <t>Budget overview</t>
  </si>
  <si>
    <t>Balance</t>
  </si>
  <si>
    <t>Projected balance</t>
  </si>
  <si>
    <t xml:space="preserve">Actual balance </t>
  </si>
  <si>
    <t>Difference</t>
  </si>
  <si>
    <t>Income</t>
  </si>
  <si>
    <t>ACTUAL</t>
  </si>
  <si>
    <t>PROJECTED</t>
  </si>
  <si>
    <t>(Projected minus expenses)</t>
  </si>
  <si>
    <t>(Actual minus expenses)</t>
  </si>
  <si>
    <t>(Actual minus projected)</t>
  </si>
  <si>
    <t>Income 1</t>
  </si>
  <si>
    <t>Income 2</t>
  </si>
  <si>
    <t>Extra income</t>
  </si>
  <si>
    <t>Total income</t>
  </si>
  <si>
    <t>Expenses</t>
  </si>
  <si>
    <t>Budget summary</t>
  </si>
  <si>
    <r>
      <t xml:space="preserve">Right-click PivotTable below and then click </t>
    </r>
    <r>
      <rPr>
        <b/>
        <i/>
        <sz val="10"/>
        <color theme="1"/>
        <rFont val="Franklin Gothic Book"/>
        <family val="2"/>
        <scheme val="minor"/>
      </rPr>
      <t>Refresh</t>
    </r>
    <r>
      <rPr>
        <i/>
        <sz val="10"/>
        <color theme="1"/>
        <rFont val="Franklin Gothic Book"/>
        <family val="2"/>
        <scheme val="minor"/>
      </rPr>
      <t xml:space="preserve"> to update</t>
    </r>
  </si>
  <si>
    <t>Category</t>
  </si>
  <si>
    <t>Children</t>
  </si>
  <si>
    <t>Entertainment</t>
  </si>
  <si>
    <t>Food</t>
  </si>
  <si>
    <t>Gifts and charity</t>
  </si>
  <si>
    <t>Housing</t>
  </si>
  <si>
    <t>Insurance</t>
  </si>
  <si>
    <t>Loans</t>
  </si>
  <si>
    <t>Personal care</t>
  </si>
  <si>
    <t>Pets</t>
  </si>
  <si>
    <t>Savings or investments</t>
  </si>
  <si>
    <t>Taxes</t>
  </si>
  <si>
    <t>Transport</t>
  </si>
  <si>
    <t xml:space="preserve">Difference </t>
  </si>
  <si>
    <t>Monthly expenses</t>
  </si>
  <si>
    <t>Description</t>
  </si>
  <si>
    <t>Extracurricular activities</t>
  </si>
  <si>
    <t>Medical</t>
  </si>
  <si>
    <t>School supplies</t>
  </si>
  <si>
    <t>School tuition</t>
  </si>
  <si>
    <t>Concerts</t>
  </si>
  <si>
    <t>Live theatre</t>
  </si>
  <si>
    <t>Films</t>
  </si>
  <si>
    <t>Music (CDs, downloads etc.)</t>
  </si>
  <si>
    <t>Sporting events</t>
  </si>
  <si>
    <t>Video/DVD (Purchase)</t>
  </si>
  <si>
    <t>Video/DVD (Rental)</t>
  </si>
  <si>
    <t>Dining out</t>
  </si>
  <si>
    <t>Food and drink</t>
  </si>
  <si>
    <t>Charity 1</t>
  </si>
  <si>
    <t>Charity 2</t>
  </si>
  <si>
    <t>Gift 1</t>
  </si>
  <si>
    <t>Gift 2</t>
  </si>
  <si>
    <t>Cable/Satellite</t>
  </si>
  <si>
    <t>Electricity</t>
  </si>
  <si>
    <t>Gas</t>
  </si>
  <si>
    <t>House cleaning service</t>
  </si>
  <si>
    <t>Maintenance</t>
  </si>
  <si>
    <t>Mortgage or rent</t>
  </si>
  <si>
    <t>Natural gas/oil</t>
  </si>
  <si>
    <t>Online/Internet service</t>
  </si>
  <si>
    <t>Phone (mobile)</t>
  </si>
  <si>
    <t>Phone (home)</t>
  </si>
  <si>
    <t>Supplies</t>
  </si>
  <si>
    <t>Waste removal and recycle</t>
  </si>
  <si>
    <t>Water and sewer</t>
  </si>
  <si>
    <t>Health</t>
  </si>
  <si>
    <t>Home</t>
  </si>
  <si>
    <t>Life</t>
  </si>
  <si>
    <t>Credit card 1</t>
  </si>
  <si>
    <t>Credit card 2</t>
  </si>
  <si>
    <t>Credit card 3</t>
  </si>
  <si>
    <t>Personal</t>
  </si>
  <si>
    <t>Student</t>
  </si>
  <si>
    <t>Clothing</t>
  </si>
  <si>
    <t>Dry cleaning</t>
  </si>
  <si>
    <t>Hair/nails</t>
  </si>
  <si>
    <t>Health club</t>
  </si>
  <si>
    <t>Grooming</t>
  </si>
  <si>
    <t>Toys</t>
  </si>
  <si>
    <t>Investment account</t>
  </si>
  <si>
    <t>Retirement account</t>
  </si>
  <si>
    <t>Income tax</t>
  </si>
  <si>
    <t>Local</t>
  </si>
  <si>
    <t>Council tax</t>
  </si>
  <si>
    <t>Bus/taxi fare</t>
  </si>
  <si>
    <t>Fuel</t>
  </si>
  <si>
    <t xml:space="preserve">Licensing </t>
  </si>
  <si>
    <t>Parking fees</t>
  </si>
  <si>
    <t>Vehicle payment</t>
  </si>
  <si>
    <t>Total</t>
  </si>
  <si>
    <t>Projected cost</t>
  </si>
  <si>
    <t>Actual cost</t>
  </si>
  <si>
    <t>Actual cost overview</t>
  </si>
  <si>
    <t>PivotTable for Budget overview chart</t>
  </si>
  <si>
    <t>Cost</t>
  </si>
  <si>
    <t>Lookup list for Budget details category</t>
  </si>
  <si>
    <t>Budget category lookup</t>
  </si>
  <si>
    <t xml:space="preserve">Projected Cost </t>
  </si>
  <si>
    <t xml:space="preserve">Actual Cost </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</si>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</sst>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5" formatCode="&quot;£&quot;#,##0;\-&quot;£&quot;#,##0"/>
    <numFmt numFmtId="6" formatCode="&quot;£&quot;#,##0;[Red]\-&quot;£&quot;#,##0"/>
    <numFmt numFmtId="42" formatCode="_-&quot;£&quot;* #,##0_-;\-&quot;£&quot;* #,##0_-;_-&quot;£&quot;* &quot;-&quot;_-;_-@_-"/>
    <numFmt numFmtId="44" formatCode="_-&quot;£&quot;* #,##0.00_-;\-&quot;£&quot;* #,##0.00_-;_-&quot;£&quot;* &quot;-&quot;??_-;_-@_-"/>
    <numFmt numFmtId="164" formatCode="&quot;$&quot;#,##0_);\(&quot;$&quot;#,##0\)"/>
    <numFmt numFmtId="165" formatCode="&quot;$&quot;#,##0_);[Red]\(&quot;$&quot;#,##0\)"/>
    <numFmt numFmtId="166" formatCode="_(* #,##0_);_(* \(#,##0\);_(* &quot;-&quot;_);_(@_)"/>
    <numFmt numFmtId="167" formatCode="_(* #,##0.00_);_(* \(#,##0.00\);_(* &quot;-&quot;??_);_(@_)"/>
    <numFmt numFmtId="169" formatCode="&quot;£&quot;#,##0"/>
  </numFmts>
  <fonts count="27" x14ac:knownFonts="1">
    <font>
      <sz val="10"/>
      <color theme="1"/>
      <name val="Franklin Gothic Book"/>
      <family val="2"/>
      <scheme val="minor"/>
    </font>
    <font>
      <sz val="11"/>
      <color theme="1"/>
      <name val="Franklin Gothic Book"/>
      <family val="2"/>
      <scheme val="minor"/>
    </font>
    <font>
      <b/>
      <sz val="18"/>
      <color theme="3"/>
      <name val="Cambria"/>
      <family val="2"/>
      <scheme val="major"/>
    </font>
    <font>
      <b/>
      <sz val="15"/>
      <color theme="3"/>
      <name val="Franklin Gothic Book"/>
      <family val="2"/>
      <scheme val="minor"/>
    </font>
    <font>
      <sz val="30"/>
      <color theme="3"/>
      <name val="Cambria"/>
      <family val="1"/>
      <scheme val="major"/>
    </font>
    <font>
      <b/>
      <sz val="18"/>
      <color theme="4"/>
      <name val="Cambria"/>
      <family val="1"/>
      <scheme val="major"/>
    </font>
    <font>
      <b/>
      <sz val="10"/>
      <color theme="3"/>
      <name val="Franklin Gothic Book"/>
      <family val="2"/>
      <scheme val="minor"/>
    </font>
    <font>
      <b/>
      <sz val="10"/>
      <color theme="4"/>
      <name val="Franklin Gothic Book"/>
      <family val="2"/>
      <scheme val="minor"/>
    </font>
    <font>
      <sz val="10"/>
      <color theme="1"/>
      <name val="Cambria"/>
      <family val="1"/>
      <scheme val="major"/>
    </font>
    <font>
      <i/>
      <sz val="10"/>
      <color theme="1"/>
      <name val="Franklin Gothic Book"/>
      <family val="2"/>
      <scheme val="minor"/>
    </font>
    <font>
      <b/>
      <i/>
      <sz val="10"/>
      <color theme="1"/>
      <name val="Franklin Gothic Book"/>
      <family val="2"/>
      <scheme val="minor"/>
    </font>
    <font>
      <sz val="10"/>
      <color theme="3"/>
      <name val="Franklin Gothic Book"/>
      <family val="2"/>
      <scheme val="minor"/>
    </font>
    <font>
      <sz val="10"/>
      <color theme="1"/>
      <name val="Franklin Gothic Book"/>
      <family val="2"/>
      <scheme val="minor"/>
    </font>
    <font>
      <b/>
      <sz val="13"/>
      <color theme="3"/>
      <name val="Franklin Gothic Book"/>
      <family val="2"/>
      <scheme val="min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
      <sz val="11"/>
      <color theme="0"/>
      <name val="Franklin Gothic Book"/>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465926084170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0" borderId="0" applyNumberFormat="0" applyFill="0" applyBorder="0" applyAlignment="0" applyProtection="0"/>
    <xf numFmtId="0" fontId="3" fillId="0" borderId="0" applyNumberFormat="0" applyFill="0" applyAlignment="0" applyProtection="0"/>
    <xf numFmtId="167" fontId="12" fillId="0" borderId="0" applyFont="0" applyFill="0" applyBorder="0" applyAlignment="0" applyProtection="0"/>
    <xf numFmtId="166"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xf numFmtId="0" fontId="13" fillId="0" borderId="10" applyNumberFormat="0" applyFill="0" applyAlignment="0" applyProtection="0"/>
    <xf numFmtId="0" fontId="14" fillId="0" borderId="11"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12" applyNumberFormat="0" applyAlignment="0" applyProtection="0"/>
    <xf numFmtId="0" fontId="19" fillId="7" borderId="13" applyNumberFormat="0" applyAlignment="0" applyProtection="0"/>
    <xf numFmtId="0" fontId="20" fillId="7" borderId="12" applyNumberFormat="0" applyAlignment="0" applyProtection="0"/>
    <xf numFmtId="0" fontId="21" fillId="0" borderId="14" applyNumberFormat="0" applyFill="0" applyAlignment="0" applyProtection="0"/>
    <xf numFmtId="0" fontId="22" fillId="8" borderId="15" applyNumberFormat="0" applyAlignment="0" applyProtection="0"/>
    <xf numFmtId="0" fontId="23" fillId="0" borderId="0" applyNumberFormat="0" applyFill="0" applyBorder="0" applyAlignment="0" applyProtection="0"/>
    <xf numFmtId="0" fontId="12" fillId="9" borderId="16" applyNumberFormat="0" applyFont="0" applyAlignment="0" applyProtection="0"/>
    <xf numFmtId="0" fontId="24" fillId="0" borderId="0" applyNumberFormat="0" applyFill="0" applyBorder="0" applyAlignment="0" applyProtection="0"/>
    <xf numFmtId="0" fontId="25" fillId="0" borderId="17" applyNumberFormat="0" applyFill="0" applyAlignment="0" applyProtection="0"/>
    <xf numFmtId="0" fontId="26"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62">
    <xf numFmtId="0" fontId="0" fillId="0" borderId="0" xfId="0"/>
    <xf numFmtId="0" fontId="0" fillId="0" borderId="0" xfId="0" applyAlignment="1">
      <alignment horizontal="left"/>
    </xf>
    <xf numFmtId="0" fontId="0" fillId="0" borderId="0" xfId="0" applyFont="1" applyFill="1" applyBorder="1"/>
    <xf numFmtId="0" fontId="0" fillId="0" borderId="0" xfId="0" applyNumberFormat="1"/>
    <xf numFmtId="0" fontId="8" fillId="0" borderId="0" xfId="0" applyFont="1" applyFill="1" applyBorder="1"/>
    <xf numFmtId="0" fontId="8" fillId="0" borderId="0" xfId="0" applyFont="1"/>
    <xf numFmtId="0" fontId="0" fillId="0" borderId="9" xfId="0" applyBorder="1"/>
    <xf numFmtId="0" fontId="4" fillId="0" borderId="1" xfId="1" applyFont="1" applyFill="1" applyBorder="1" applyAlignment="1">
      <alignment horizontal="left" vertical="center"/>
    </xf>
    <xf numFmtId="0" fontId="0" fillId="2" borderId="0" xfId="0" applyFill="1"/>
    <xf numFmtId="0" fontId="4" fillId="2" borderId="1" xfId="1" applyFont="1" applyFill="1" applyBorder="1" applyAlignment="1">
      <alignment horizontal="left" vertical="center" indent="2"/>
    </xf>
    <xf numFmtId="0" fontId="0" fillId="2" borderId="1" xfId="0" applyFill="1" applyBorder="1"/>
    <xf numFmtId="0" fontId="2" fillId="2" borderId="1" xfId="1" applyFill="1" applyBorder="1" applyAlignment="1">
      <alignment vertical="center"/>
    </xf>
    <xf numFmtId="0" fontId="2" fillId="2" borderId="0" xfId="1" applyFill="1" applyBorder="1" applyAlignment="1">
      <alignment vertical="center"/>
    </xf>
    <xf numFmtId="0" fontId="3" fillId="2" borderId="0" xfId="2" applyFill="1" applyAlignment="1">
      <alignment textRotation="90"/>
    </xf>
    <xf numFmtId="0" fontId="5" fillId="2" borderId="0" xfId="2" applyFont="1" applyFill="1" applyBorder="1" applyAlignment="1">
      <alignment horizontal="left" vertical="center" indent="2"/>
    </xf>
    <xf numFmtId="0" fontId="0" fillId="2" borderId="0" xfId="0" applyFill="1" applyBorder="1"/>
    <xf numFmtId="0" fontId="0" fillId="2" borderId="5" xfId="0" applyFill="1" applyBorder="1"/>
    <xf numFmtId="0" fontId="2" fillId="2" borderId="0" xfId="1" applyFill="1" applyBorder="1" applyAlignment="1">
      <alignment horizontal="center" vertical="center"/>
    </xf>
    <xf numFmtId="0" fontId="0" fillId="2" borderId="0" xfId="0" applyFill="1" applyBorder="1" applyAlignment="1">
      <alignment horizontal="left" indent="2"/>
    </xf>
    <xf numFmtId="0" fontId="0" fillId="2" borderId="1" xfId="0" applyFill="1" applyBorder="1" applyAlignment="1">
      <alignment horizontal="left"/>
    </xf>
    <xf numFmtId="0" fontId="5" fillId="2" borderId="5" xfId="2" applyFont="1" applyFill="1" applyBorder="1" applyAlignment="1">
      <alignment horizontal="left" vertical="center" indent="2"/>
    </xf>
    <xf numFmtId="0" fontId="5" fillId="2" borderId="5" xfId="2" applyFont="1" applyFill="1" applyBorder="1" applyAlignment="1">
      <alignment vertical="center"/>
    </xf>
    <xf numFmtId="0" fontId="7" fillId="2" borderId="0" xfId="0" applyFont="1" applyFill="1" applyBorder="1"/>
    <xf numFmtId="0" fontId="6" fillId="2" borderId="8" xfId="0" applyFont="1" applyFill="1" applyBorder="1" applyAlignment="1">
      <alignment vertical="center"/>
    </xf>
    <xf numFmtId="0" fontId="6" fillId="2" borderId="1" xfId="0" applyFont="1" applyFill="1" applyBorder="1" applyAlignment="1">
      <alignment vertical="center" wrapText="1"/>
    </xf>
    <xf numFmtId="0" fontId="0" fillId="2" borderId="0" xfId="0" applyFill="1" applyAlignment="1"/>
    <xf numFmtId="0" fontId="9" fillId="0" borderId="0" xfId="0" applyFont="1" applyAlignment="1">
      <alignment vertical="center"/>
    </xf>
    <xf numFmtId="0" fontId="0" fillId="2" borderId="0" xfId="0" applyFill="1" applyBorder="1" applyAlignment="1"/>
    <xf numFmtId="0" fontId="0" fillId="2" borderId="0" xfId="0" applyFill="1" applyAlignment="1">
      <alignment horizontal="left" indent="8"/>
    </xf>
    <xf numFmtId="0" fontId="0" fillId="0" borderId="0" xfId="0" applyAlignment="1">
      <alignment horizontal="right"/>
    </xf>
    <xf numFmtId="0" fontId="0" fillId="0" borderId="0" xfId="0" pivotButton="1"/>
    <xf numFmtId="0" fontId="3" fillId="2" borderId="0" xfId="2" applyFill="1" applyBorder="1" applyAlignment="1">
      <alignment vertical="center"/>
    </xf>
    <xf numFmtId="0" fontId="2" fillId="2" borderId="9" xfId="1" applyFill="1" applyBorder="1" applyAlignment="1">
      <alignment horizontal="center" vertical="center"/>
    </xf>
    <xf numFmtId="0" fontId="9" fillId="0" borderId="9" xfId="0" applyFont="1" applyBorder="1" applyAlignment="1">
      <alignment horizontal="left" vertical="center" indent="2"/>
    </xf>
    <xf numFmtId="0" fontId="0" fillId="2" borderId="5" xfId="0" applyNumberFormat="1" applyFill="1" applyBorder="1"/>
    <xf numFmtId="0" fontId="3" fillId="2" borderId="6" xfId="2" applyNumberFormat="1" applyFill="1" applyBorder="1" applyAlignment="1">
      <alignment vertical="center" textRotation="90"/>
    </xf>
    <xf numFmtId="0" fontId="3" fillId="2" borderId="2" xfId="2" applyNumberFormat="1" applyFill="1" applyBorder="1" applyAlignment="1">
      <alignment vertical="center" textRotation="90"/>
    </xf>
    <xf numFmtId="0" fontId="3" fillId="2" borderId="3" xfId="2" applyNumberFormat="1" applyFill="1" applyBorder="1" applyAlignment="1">
      <alignment vertical="center" textRotation="90"/>
    </xf>
    <xf numFmtId="0" fontId="0" fillId="2" borderId="1" xfId="0" applyNumberFormat="1" applyFill="1" applyBorder="1" applyAlignment="1">
      <alignment vertical="center"/>
    </xf>
    <xf numFmtId="0" fontId="0" fillId="2" borderId="1" xfId="0" applyNumberFormat="1" applyFill="1" applyBorder="1"/>
    <xf numFmtId="0" fontId="0" fillId="2" borderId="0" xfId="0" applyNumberFormat="1" applyFill="1" applyBorder="1"/>
    <xf numFmtId="0" fontId="0" fillId="2" borderId="0" xfId="0" applyNumberFormat="1" applyFill="1" applyBorder="1" applyAlignment="1">
      <alignment vertical="center"/>
    </xf>
    <xf numFmtId="0" fontId="2" fillId="2" borderId="1" xfId="1" applyNumberFormat="1" applyFill="1" applyBorder="1" applyAlignment="1">
      <alignment vertical="center"/>
    </xf>
    <xf numFmtId="0" fontId="11" fillId="2" borderId="1" xfId="0" applyFont="1" applyFill="1" applyBorder="1" applyAlignment="1">
      <alignment vertical="center"/>
    </xf>
    <xf numFmtId="0" fontId="0" fillId="2" borderId="0" xfId="0" applyNumberFormat="1" applyFill="1"/>
    <xf numFmtId="0" fontId="0" fillId="2" borderId="2" xfId="0" applyNumberFormat="1" applyFill="1" applyBorder="1"/>
    <xf numFmtId="0" fontId="2" fillId="2" borderId="3" xfId="1" applyNumberFormat="1" applyFill="1" applyBorder="1" applyAlignment="1">
      <alignment vertical="center"/>
    </xf>
    <xf numFmtId="169" fontId="0" fillId="0" borderId="0" xfId="0" applyNumberFormat="1"/>
    <xf numFmtId="0" fontId="6" fillId="2" borderId="0" xfId="0" applyFont="1" applyFill="1" applyBorder="1" applyAlignment="1">
      <alignment horizontal="left" vertical="center" indent="2"/>
    </xf>
    <xf numFmtId="0" fontId="6" fillId="2" borderId="7" xfId="0" applyFont="1" applyFill="1" applyBorder="1" applyAlignment="1">
      <alignment horizontal="left" vertical="center" indent="2"/>
    </xf>
    <xf numFmtId="169" fontId="0" fillId="2" borderId="0" xfId="0" applyNumberFormat="1" applyFill="1" applyBorder="1" applyAlignment="1">
      <alignment vertical="center"/>
    </xf>
    <xf numFmtId="0" fontId="6" fillId="2" borderId="4" xfId="0" applyFont="1" applyFill="1" applyBorder="1" applyAlignment="1">
      <alignment horizontal="left" vertical="center" indent="2"/>
    </xf>
    <xf numFmtId="169" fontId="0" fillId="2" borderId="5" xfId="0" applyNumberFormat="1" applyFill="1" applyBorder="1" applyAlignment="1">
      <alignment vertical="center"/>
    </xf>
    <xf numFmtId="0" fontId="6" fillId="2" borderId="5" xfId="0" applyFont="1" applyFill="1" applyBorder="1" applyAlignment="1">
      <alignment horizontal="left" vertical="center" wrapText="1" indent="2"/>
    </xf>
    <xf numFmtId="0" fontId="6" fillId="2" borderId="0" xfId="0" applyFont="1" applyFill="1" applyBorder="1" applyAlignment="1">
      <alignment horizontal="left" vertical="center" wrapText="1" indent="2"/>
    </xf>
    <xf numFmtId="164" fontId="0" fillId="0" borderId="0" xfId="0" applyNumberFormat="1"/>
    <xf numFmtId="5" fontId="0" fillId="0" borderId="0" xfId="0" applyNumberFormat="1" applyFont="1" applyFill="1" applyBorder="1"/>
    <xf numFmtId="5" fontId="0" fillId="0" borderId="0" xfId="0" applyNumberFormat="1"/>
    <xf numFmtId="6" fontId="0" fillId="0" borderId="0" xfId="0" applyNumberFormat="1" applyFont="1" applyFill="1" applyBorder="1"/>
    <xf numFmtId="0" fontId="8" fillId="0" borderId="0" xfId="0" pivotButton="1" applyFont="1"/>
    <xf numFmtId="6" fontId="0" fillId="2" borderId="0" xfId="0" applyNumberFormat="1" applyFill="1" applyBorder="1"/>
    <xf numFmtId="6" fontId="7" fillId="2" borderId="0" xfId="0" applyNumberFormat="1" applyFont="1" applyFill="1" applyBorder="1"/>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3" builtinId="3" customBuiltin="1"/>
    <cellStyle name="Comma [0]" xfId="4" builtinId="6" customBuiltin="1"/>
    <cellStyle name="Currency" xfId="5" builtinId="4" customBuiltin="1"/>
    <cellStyle name="Currency [0]" xfId="6" builtinId="7" customBuiltin="1"/>
    <cellStyle name="Explanatory Text" xfId="21" builtinId="53" customBuiltin="1"/>
    <cellStyle name="Good" xfId="11" builtinId="26" customBuiltin="1"/>
    <cellStyle name="Heading 1" xfId="2"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7" builtinId="5" customBuiltin="1"/>
    <cellStyle name="Title" xfId="1" builtinId="15" customBuiltin="1"/>
    <cellStyle name="Total" xfId="22" builtinId="25" customBuiltin="1"/>
    <cellStyle name="Warning Text" xfId="19" builtinId="11" customBuiltin="1"/>
  </cellStyles>
  <dxfs count="564">
    <dxf>
      <font>
        <name val="Cambria"/>
        <scheme val="major"/>
      </font>
    </dxf>
    <dxf>
      <font>
        <name val="Cambria"/>
        <scheme val="major"/>
      </font>
    </dxf>
    <dxf>
      <alignment horizontal="right" readingOrder="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alignment horizontal="right" readingOrder="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alignment horizontal="right" readingOrder="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font>
        <name val="Cambria"/>
        <scheme val="major"/>
      </font>
    </dxf>
    <dxf>
      <font>
        <name val="Cambria"/>
        <scheme val="major"/>
      </font>
    </dxf>
    <dxf>
      <alignment horizontal="right" readingOrder="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font>
        <name val="Cambria"/>
        <scheme val="major"/>
      </font>
    </dxf>
    <dxf>
      <font>
        <name val="Cambria"/>
        <scheme val="major"/>
      </font>
    </dxf>
    <dxf>
      <alignment horizontal="right" readingOrder="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0" formatCode="&quot;£&quot;#,##0;[Red]\-&quot;£&quot;#,##0"/>
    </dxf>
    <dxf>
      <numFmt numFmtId="9" formatCode="&quot;£&quot;#,##0;\-&quot;£&quot;#,##0"/>
    </dxf>
    <dxf>
      <numFmt numFmtId="9" formatCode="&quot;£&quot;#,##0;\-&quot;£&quot;#,##0"/>
    </dxf>
    <dxf>
      <numFmt numFmtId="9" formatCode="&quot;£&quot;#,##0;\-&quot;£&quot;#,##0"/>
    </dxf>
    <dxf>
      <font>
        <name val="Cambria"/>
        <scheme val="major"/>
      </font>
    </dxf>
    <dxf>
      <font>
        <name val="Cambria"/>
        <scheme val="major"/>
      </font>
    </dxf>
    <dxf>
      <alignment horizontal="right" readingOrder="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font>
        <strike val="0"/>
        <outline val="0"/>
        <shadow val="0"/>
        <u val="none"/>
        <vertAlign val="baseline"/>
        <sz val="10"/>
        <color theme="1"/>
        <name val="Cambria"/>
        <scheme val="major"/>
      </font>
    </dxf>
    <dxf>
      <font>
        <name val="Cambria"/>
        <scheme val="major"/>
      </font>
    </dxf>
    <dxf>
      <font>
        <name val="Cambria"/>
        <scheme val="major"/>
      </font>
    </dxf>
    <dxf>
      <numFmt numFmtId="0" formatCode="General"/>
    </dxf>
    <dxf>
      <numFmt numFmtId="169" formatCode="&quot;£&quot;#,##0"/>
    </dxf>
    <dxf>
      <numFmt numFmtId="169" formatCode="&quot;£&quot;#,##0"/>
    </dxf>
    <dxf>
      <numFmt numFmtId="169" formatCode="&quot;£&quot;#,##0"/>
    </dxf>
    <dxf>
      <font>
        <strike val="0"/>
        <outline val="0"/>
        <shadow val="0"/>
        <u val="none"/>
        <vertAlign val="baseline"/>
        <sz val="10"/>
        <color theme="1"/>
        <name val="Cambria"/>
        <scheme val="major"/>
      </font>
    </dxf>
    <dxf>
      <font>
        <color rgb="FFFF0000"/>
      </font>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numFmt numFmtId="169" formatCode="&quot;£&quot;#,##0"/>
    </dxf>
    <dxf>
      <alignment horizontal="right" readingOrder="0"/>
    </dxf>
    <dxf>
      <fill>
        <patternFill>
          <bgColor theme="4" tint="0.79998168889431442"/>
        </patternFill>
      </fill>
    </dxf>
    <dxf>
      <font>
        <b/>
        <i val="0"/>
        <color theme="4"/>
      </font>
      <border>
        <top style="double">
          <color theme="4"/>
        </top>
      </border>
    </dxf>
    <dxf>
      <font>
        <b/>
        <i val="0"/>
        <color theme="3"/>
      </font>
    </dxf>
    <dxf>
      <font>
        <color theme="3"/>
      </font>
      <border>
        <bottom style="thin">
          <color theme="0" tint="-0.24994659260841701"/>
        </bottom>
      </border>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Cambria"/>
        <scheme val="major"/>
      </font>
      <border>
        <vertical/>
        <horizontal/>
      </border>
    </dxf>
    <dxf>
      <font>
        <color theme="1"/>
      </font>
      <border>
        <vertical/>
        <horizontal/>
      </border>
    </dxf>
  </dxfs>
  <tableStyles count="3" defaultTableStyle="TableStyleMedium2" defaultPivotStyle="Family Budget PivotTable">
    <tableStyle name="Family budget" pivot="0" table="0" count="10" xr9:uid="{00000000-0011-0000-FFFF-FFFF00000000}">
      <tableStyleElement type="wholeTable" dxfId="563"/>
      <tableStyleElement type="headerRow" dxfId="562"/>
    </tableStyle>
    <tableStyle name="Family Budget PivotTable" table="0" count="5" xr9:uid="{00000000-0011-0000-FFFF-FFFF01000000}">
      <tableStyleElement type="wholeTable" dxfId="561"/>
      <tableStyleElement type="headerRow" dxfId="560"/>
      <tableStyleElement type="totalRow" dxfId="559"/>
      <tableStyleElement type="firstRowStripe" dxfId="558"/>
      <tableStyleElement type="pageFieldLabels" dxfId="557"/>
    </tableStyle>
    <tableStyle name="Family budget table style" pivot="0" count="4" xr9:uid="{00000000-0011-0000-FFFF-FFFF02000000}">
      <tableStyleElement type="wholeTable" dxfId="556"/>
      <tableStyleElement type="headerRow" dxfId="555"/>
      <tableStyleElement type="totalRow" dxfId="554"/>
      <tableStyleElement type="firstRowStripe" dxfId="553"/>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Family budget">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microsoft.com/office/2007/relationships/slicerCache" Target="slicerCaches/slicerCach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pivotSource>
    <c:name>[Office_34484666_TF02601457.xltx]Additional data!BudgetSummary</c:name>
    <c:fmtId val="1"/>
  </c:pivotSource>
  <c:chart>
    <c:autoTitleDeleted val="1"/>
    <c:pivotFmts>
      <c:pivotFmt>
        <c:idx val="0"/>
      </c:pivotFmt>
      <c:pivotFmt>
        <c:idx val="1"/>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4.9221583995235109E-2"/>
          <c:y val="7.0175496914887892E-2"/>
          <c:w val="0.92368750719900405"/>
          <c:h val="0.88267629017762439"/>
        </c:manualLayout>
      </c:layout>
      <c:ofPieChart>
        <c:ofPieType val="pie"/>
        <c:varyColors val="1"/>
        <c:ser>
          <c:idx val="0"/>
          <c:order val="0"/>
          <c:tx>
            <c:strRef>
              <c:f>'Additional data'!$C$2</c:f>
              <c:strCache>
                <c:ptCount val="1"/>
                <c:pt idx="0">
                  <c:v>Total</c:v>
                </c:pt>
              </c:strCache>
            </c:strRef>
          </c:tx>
          <c:spPr>
            <a:ln>
              <a:solidFill>
                <a:schemeClr val="bg1"/>
              </a:solidFill>
            </a:ln>
            <a:effectLst/>
          </c:spPr>
          <c:dLbls>
            <c:spPr>
              <a:noFill/>
              <a:ln>
                <a:noFill/>
              </a:ln>
              <a:effectLst/>
            </c:spPr>
            <c:txPr>
              <a:bodyPr wrap="square" lIns="38100" tIns="19050" rIns="38100" bIns="19050" anchor="ctr">
                <a:spAutoFit/>
              </a:bodyPr>
              <a:lstStyle/>
              <a:p>
                <a:pPr>
                  <a:defRPr/>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'Additional data'!$B$3:$B$15</c:f>
              <c:strCache>
                <c:ptCount val="12"/>
                <c:pt idx="0">
                  <c:v>Children</c:v>
                </c:pt>
                <c:pt idx="1">
                  <c:v>Entertainment</c:v>
                </c:pt>
                <c:pt idx="2">
                  <c:v>Food</c:v>
                </c:pt>
                <c:pt idx="3">
                  <c:v>Gifts and charity</c:v>
                </c:pt>
                <c:pt idx="4">
                  <c:v>Housing</c:v>
                </c:pt>
                <c:pt idx="5">
                  <c:v>Insurance</c:v>
                </c:pt>
                <c:pt idx="6">
                  <c:v>Loans</c:v>
                </c:pt>
                <c:pt idx="7">
                  <c:v>Personal care</c:v>
                </c:pt>
                <c:pt idx="8">
                  <c:v>Pets</c:v>
                </c:pt>
                <c:pt idx="9">
                  <c:v>Savings or investments</c:v>
                </c:pt>
                <c:pt idx="10">
                  <c:v>Taxes</c:v>
                </c:pt>
                <c:pt idx="11">
                  <c:v>Transport</c:v>
                </c:pt>
              </c:strCache>
            </c:strRef>
          </c:cat>
          <c:val>
            <c:numRef>
              <c:f>'Additional data'!$C$3:$C$15</c:f>
              <c:numCache>
                <c:formatCode>General</c:formatCode>
                <c:ptCount val="12"/>
                <c:pt idx="0">
                  <c:v>140</c:v>
                </c:pt>
                <c:pt idx="1">
                  <c:v>358</c:v>
                </c:pt>
                <c:pt idx="2">
                  <c:v>1320</c:v>
                </c:pt>
                <c:pt idx="3">
                  <c:v>125</c:v>
                </c:pt>
                <c:pt idx="4">
                  <c:v>2702</c:v>
                </c:pt>
                <c:pt idx="5">
                  <c:v>900</c:v>
                </c:pt>
                <c:pt idx="6">
                  <c:v>200</c:v>
                </c:pt>
                <c:pt idx="7">
                  <c:v>140</c:v>
                </c:pt>
                <c:pt idx="8">
                  <c:v>100</c:v>
                </c:pt>
                <c:pt idx="9">
                  <c:v>200</c:v>
                </c:pt>
                <c:pt idx="10">
                  <c:v>300</c:v>
                </c:pt>
                <c:pt idx="11">
                  <c:v>1375</c:v>
                </c:pt>
              </c:numCache>
            </c:numRef>
          </c:val>
          <c:extLst>
            <c:ext xmlns:c16="http://schemas.microsoft.com/office/drawing/2014/chart" uri="{C3380CC4-5D6E-409C-BE32-E72D297353CC}">
              <c16:uniqueId val="{00000000-1D0F-4542-AC54-BFE9F8EA10D5}"/>
            </c:ext>
          </c:extLst>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Monthly expenses'!A1"/></Relationships>
</file>

<file path=xl/drawings/_rels/drawing2.xml.rels><?xml version="1.0" encoding="UTF-8" standalone="yes"?>
<Relationships xmlns="http://schemas.openxmlformats.org/package/2006/relationships"><Relationship Id="rId1" Type="http://schemas.openxmlformats.org/officeDocument/2006/relationships/hyperlink" Target="#'Monthly budget report'!A1"/></Relationships>
</file>

<file path=xl/drawings/drawing1.xml><?xml version="1.0" encoding="utf-8"?>
<xdr:wsDr xmlns:xdr="http://schemas.openxmlformats.org/drawingml/2006/spreadsheetDrawing" xmlns:a="http://schemas.openxmlformats.org/drawingml/2006/main">
  <xdr:twoCellAnchor>
    <xdr:from>
      <xdr:col>5</xdr:col>
      <xdr:colOff>798148</xdr:colOff>
      <xdr:row>0</xdr:row>
      <xdr:rowOff>162009</xdr:rowOff>
    </xdr:from>
    <xdr:to>
      <xdr:col>7</xdr:col>
      <xdr:colOff>200528</xdr:colOff>
      <xdr:row>0</xdr:row>
      <xdr:rowOff>436329</xdr:rowOff>
    </xdr:to>
    <xdr:sp macro="" textlink="">
      <xdr:nvSpPr>
        <xdr:cNvPr id="3" name="Enter Expenses" descr="“”" title="Enter Expenses button">
          <a:hlinkClick xmlns:r="http://schemas.openxmlformats.org/officeDocument/2006/relationships" r:id="rId1" tooltip="Click to view or enter expenses"/>
          <a:extLst>
            <a:ext uri="{FF2B5EF4-FFF2-40B4-BE49-F238E27FC236}">
              <a16:creationId xmlns:a16="http://schemas.microsoft.com/office/drawing/2014/main" id="{00000000-0008-0000-0000-000003000000}"/>
            </a:ext>
          </a:extLst>
        </xdr:cNvPr>
        <xdr:cNvSpPr/>
      </xdr:nvSpPr>
      <xdr:spPr>
        <a:xfrm>
          <a:off x="4544648" y="162009"/>
          <a:ext cx="1487297"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en-gb" sz="1100">
              <a:solidFill>
                <a:schemeClr val="tx2"/>
              </a:solidFill>
              <a:latin typeface="Franklin Gothic Book" panose="020B0503020102020204" pitchFamily="34" charset="0"/>
              <a:ea typeface="+mn-ea"/>
              <a:cs typeface="+mn-cs"/>
            </a:rPr>
            <a:t>Enter Expenses</a:t>
          </a:r>
        </a:p>
      </xdr:txBody>
    </xdr:sp>
    <xdr:clientData fPrintsWithSheet="0"/>
  </xdr:twoCellAnchor>
  <xdr:twoCellAnchor>
    <xdr:from>
      <xdr:col>1</xdr:col>
      <xdr:colOff>82192</xdr:colOff>
      <xdr:row>18</xdr:row>
      <xdr:rowOff>88132</xdr:rowOff>
    </xdr:from>
    <xdr:to>
      <xdr:col>7</xdr:col>
      <xdr:colOff>137583</xdr:colOff>
      <xdr:row>35</xdr:row>
      <xdr:rowOff>158750</xdr:rowOff>
    </xdr:to>
    <xdr:graphicFrame macro="">
      <xdr:nvGraphicFramePr>
        <xdr:cNvPr id="7" name="Budget overview" descr="Pie chart showing percentage of expenses by category" title="Budget Overview chart">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95247</xdr:colOff>
      <xdr:row>0</xdr:row>
      <xdr:rowOff>10584</xdr:rowOff>
    </xdr:from>
    <xdr:to>
      <xdr:col>8</xdr:col>
      <xdr:colOff>116414</xdr:colOff>
      <xdr:row>35</xdr:row>
      <xdr:rowOff>21167</xdr:rowOff>
    </xdr:to>
    <xdr:cxnSp macro="">
      <xdr:nvCxnSpPr>
        <xdr:cNvPr id="8" name="Page divider" title="Page Divider">
          <a:extLst>
            <a:ext uri="{FF2B5EF4-FFF2-40B4-BE49-F238E27FC236}">
              <a16:creationId xmlns:a16="http://schemas.microsoft.com/office/drawing/2014/main" id="{00000000-0008-0000-0000-000008000000}"/>
            </a:ext>
          </a:extLst>
        </xdr:cNvPr>
        <xdr:cNvCxnSpPr/>
      </xdr:nvCxnSpPr>
      <xdr:spPr>
        <a:xfrm>
          <a:off x="6233580" y="10584"/>
          <a:ext cx="21167" cy="753533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xdr:from>
      <xdr:col>11</xdr:col>
      <xdr:colOff>885823</xdr:colOff>
      <xdr:row>0</xdr:row>
      <xdr:rowOff>85725</xdr:rowOff>
    </xdr:from>
    <xdr:to>
      <xdr:col>13</xdr:col>
      <xdr:colOff>1047732</xdr:colOff>
      <xdr:row>0</xdr:row>
      <xdr:rowOff>533400</xdr:rowOff>
    </xdr:to>
    <xdr:grpSp>
      <xdr:nvGrpSpPr>
        <xdr:cNvPr id="1027" name="Wheat" descr="Image of single wheat stalk with subdued colour" title="Page art">
          <a:extLst>
            <a:ext uri="{FF2B5EF4-FFF2-40B4-BE49-F238E27FC236}">
              <a16:creationId xmlns:a16="http://schemas.microsoft.com/office/drawing/2014/main" id="{00000000-0008-0000-0000-000003040000}"/>
            </a:ext>
          </a:extLst>
        </xdr:cNvPr>
        <xdr:cNvGrpSpPr>
          <a:grpSpLocks noChangeAspect="1"/>
        </xdr:cNvGrpSpPr>
      </xdr:nvGrpSpPr>
      <xdr:grpSpPr bwMode="auto">
        <a:xfrm>
          <a:off x="9955740" y="85725"/>
          <a:ext cx="2585492" cy="447675"/>
          <a:chOff x="1043" y="9"/>
          <a:chExt cx="271" cy="47"/>
        </a:xfrm>
        <a:solidFill>
          <a:schemeClr val="accent1"/>
        </a:solidFill>
      </xdr:grpSpPr>
      <xdr:sp macro="" textlink="">
        <xdr:nvSpPr>
          <xdr:cNvPr id="1029" name="Freeform 5">
            <a:extLst>
              <a:ext uri="{FF2B5EF4-FFF2-40B4-BE49-F238E27FC236}">
                <a16:creationId xmlns:a16="http://schemas.microsoft.com/office/drawing/2014/main" id="{00000000-0008-0000-0000-00000504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1030" name="Freeform 6">
            <a:extLst>
              <a:ext uri="{FF2B5EF4-FFF2-40B4-BE49-F238E27FC236}">
                <a16:creationId xmlns:a16="http://schemas.microsoft.com/office/drawing/2014/main" id="{00000000-0008-0000-0000-000006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1" name="Freeform 7">
            <a:extLst>
              <a:ext uri="{FF2B5EF4-FFF2-40B4-BE49-F238E27FC236}">
                <a16:creationId xmlns:a16="http://schemas.microsoft.com/office/drawing/2014/main" id="{00000000-0008-0000-0000-000007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2" name="Freeform 8">
            <a:extLst>
              <a:ext uri="{FF2B5EF4-FFF2-40B4-BE49-F238E27FC236}">
                <a16:creationId xmlns:a16="http://schemas.microsoft.com/office/drawing/2014/main" id="{00000000-0008-0000-0000-00000804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033" name="Freeform 9">
            <a:extLst>
              <a:ext uri="{FF2B5EF4-FFF2-40B4-BE49-F238E27FC236}">
                <a16:creationId xmlns:a16="http://schemas.microsoft.com/office/drawing/2014/main" id="{00000000-0008-0000-0000-00000904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034" name="Freeform 10">
            <a:extLst>
              <a:ext uri="{FF2B5EF4-FFF2-40B4-BE49-F238E27FC236}">
                <a16:creationId xmlns:a16="http://schemas.microsoft.com/office/drawing/2014/main" id="{00000000-0008-0000-0000-00000A04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035" name="Freeform 11">
            <a:extLst>
              <a:ext uri="{FF2B5EF4-FFF2-40B4-BE49-F238E27FC236}">
                <a16:creationId xmlns:a16="http://schemas.microsoft.com/office/drawing/2014/main" id="{00000000-0008-0000-0000-00000B04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036" name="Freeform 12">
            <a:extLst>
              <a:ext uri="{FF2B5EF4-FFF2-40B4-BE49-F238E27FC236}">
                <a16:creationId xmlns:a16="http://schemas.microsoft.com/office/drawing/2014/main" id="{00000000-0008-0000-0000-00000C04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037" name="Freeform 13">
            <a:extLst>
              <a:ext uri="{FF2B5EF4-FFF2-40B4-BE49-F238E27FC236}">
                <a16:creationId xmlns:a16="http://schemas.microsoft.com/office/drawing/2014/main" id="{00000000-0008-0000-0000-00000D04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038" name="Freeform 14">
            <a:extLst>
              <a:ext uri="{FF2B5EF4-FFF2-40B4-BE49-F238E27FC236}">
                <a16:creationId xmlns:a16="http://schemas.microsoft.com/office/drawing/2014/main" id="{00000000-0008-0000-0000-00000E04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039" name="Freeform 15">
            <a:extLst>
              <a:ext uri="{FF2B5EF4-FFF2-40B4-BE49-F238E27FC236}">
                <a16:creationId xmlns:a16="http://schemas.microsoft.com/office/drawing/2014/main" id="{00000000-0008-0000-0000-00000F04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040" name="Freeform 16">
            <a:extLst>
              <a:ext uri="{FF2B5EF4-FFF2-40B4-BE49-F238E27FC236}">
                <a16:creationId xmlns:a16="http://schemas.microsoft.com/office/drawing/2014/main" id="{00000000-0008-0000-0000-00001004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041" name="Freeform 17">
            <a:extLst>
              <a:ext uri="{FF2B5EF4-FFF2-40B4-BE49-F238E27FC236}">
                <a16:creationId xmlns:a16="http://schemas.microsoft.com/office/drawing/2014/main" id="{00000000-0008-0000-0000-00001104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042" name="Freeform 18">
            <a:extLst>
              <a:ext uri="{FF2B5EF4-FFF2-40B4-BE49-F238E27FC236}">
                <a16:creationId xmlns:a16="http://schemas.microsoft.com/office/drawing/2014/main" id="{00000000-0008-0000-0000-00001204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1043" name="Freeform 19">
            <a:extLst>
              <a:ext uri="{FF2B5EF4-FFF2-40B4-BE49-F238E27FC236}">
                <a16:creationId xmlns:a16="http://schemas.microsoft.com/office/drawing/2014/main" id="{00000000-0008-0000-0000-00001304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1044" name="Freeform 20">
            <a:extLst>
              <a:ext uri="{FF2B5EF4-FFF2-40B4-BE49-F238E27FC236}">
                <a16:creationId xmlns:a16="http://schemas.microsoft.com/office/drawing/2014/main" id="{00000000-0008-0000-0000-00001404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1045" name="Freeform 21">
            <a:extLst>
              <a:ext uri="{FF2B5EF4-FFF2-40B4-BE49-F238E27FC236}">
                <a16:creationId xmlns:a16="http://schemas.microsoft.com/office/drawing/2014/main" id="{00000000-0008-0000-0000-00001504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1046" name="Freeform 22">
            <a:extLst>
              <a:ext uri="{FF2B5EF4-FFF2-40B4-BE49-F238E27FC236}">
                <a16:creationId xmlns:a16="http://schemas.microsoft.com/office/drawing/2014/main" id="{00000000-0008-0000-0000-00001604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1047" name="Freeform 23">
            <a:extLst>
              <a:ext uri="{FF2B5EF4-FFF2-40B4-BE49-F238E27FC236}">
                <a16:creationId xmlns:a16="http://schemas.microsoft.com/office/drawing/2014/main" id="{00000000-0008-0000-0000-00001704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1048" name="Freeform 24">
            <a:extLst>
              <a:ext uri="{FF2B5EF4-FFF2-40B4-BE49-F238E27FC236}">
                <a16:creationId xmlns:a16="http://schemas.microsoft.com/office/drawing/2014/main" id="{00000000-0008-0000-0000-00001804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1049" name="Freeform 25">
            <a:extLst>
              <a:ext uri="{FF2B5EF4-FFF2-40B4-BE49-F238E27FC236}">
                <a16:creationId xmlns:a16="http://schemas.microsoft.com/office/drawing/2014/main" id="{00000000-0008-0000-0000-00001904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1050" name="Freeform 26">
            <a:extLst>
              <a:ext uri="{FF2B5EF4-FFF2-40B4-BE49-F238E27FC236}">
                <a16:creationId xmlns:a16="http://schemas.microsoft.com/office/drawing/2014/main" id="{00000000-0008-0000-0000-00001A04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1051" name="Freeform 27">
            <a:extLst>
              <a:ext uri="{FF2B5EF4-FFF2-40B4-BE49-F238E27FC236}">
                <a16:creationId xmlns:a16="http://schemas.microsoft.com/office/drawing/2014/main" id="{00000000-0008-0000-0000-00001B04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052" name="Freeform 28">
            <a:extLst>
              <a:ext uri="{FF2B5EF4-FFF2-40B4-BE49-F238E27FC236}">
                <a16:creationId xmlns:a16="http://schemas.microsoft.com/office/drawing/2014/main" id="{00000000-0008-0000-0000-00001C04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053" name="Freeform 29">
            <a:extLst>
              <a:ext uri="{FF2B5EF4-FFF2-40B4-BE49-F238E27FC236}">
                <a16:creationId xmlns:a16="http://schemas.microsoft.com/office/drawing/2014/main" id="{00000000-0008-0000-0000-00001D04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054" name="Freeform 30">
            <a:extLst>
              <a:ext uri="{FF2B5EF4-FFF2-40B4-BE49-F238E27FC236}">
                <a16:creationId xmlns:a16="http://schemas.microsoft.com/office/drawing/2014/main" id="{00000000-0008-0000-0000-00001E04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055" name="Freeform 31">
            <a:extLst>
              <a:ext uri="{FF2B5EF4-FFF2-40B4-BE49-F238E27FC236}">
                <a16:creationId xmlns:a16="http://schemas.microsoft.com/office/drawing/2014/main" id="{00000000-0008-0000-0000-00001F04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056" name="Freeform 32">
            <a:extLst>
              <a:ext uri="{FF2B5EF4-FFF2-40B4-BE49-F238E27FC236}">
                <a16:creationId xmlns:a16="http://schemas.microsoft.com/office/drawing/2014/main" id="{00000000-0008-0000-0000-00002004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057" name="Freeform 33">
            <a:extLst>
              <a:ext uri="{FF2B5EF4-FFF2-40B4-BE49-F238E27FC236}">
                <a16:creationId xmlns:a16="http://schemas.microsoft.com/office/drawing/2014/main" id="{00000000-0008-0000-0000-00002104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058" name="Freeform 34">
            <a:extLst>
              <a:ext uri="{FF2B5EF4-FFF2-40B4-BE49-F238E27FC236}">
                <a16:creationId xmlns:a16="http://schemas.microsoft.com/office/drawing/2014/main" id="{00000000-0008-0000-0000-00002204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059" name="Freeform 35">
            <a:extLst>
              <a:ext uri="{FF2B5EF4-FFF2-40B4-BE49-F238E27FC236}">
                <a16:creationId xmlns:a16="http://schemas.microsoft.com/office/drawing/2014/main" id="{00000000-0008-0000-0000-00002304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060" name="Freeform 36">
            <a:extLst>
              <a:ext uri="{FF2B5EF4-FFF2-40B4-BE49-F238E27FC236}">
                <a16:creationId xmlns:a16="http://schemas.microsoft.com/office/drawing/2014/main" id="{00000000-0008-0000-0000-00002404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061" name="Freeform 37">
            <a:extLst>
              <a:ext uri="{FF2B5EF4-FFF2-40B4-BE49-F238E27FC236}">
                <a16:creationId xmlns:a16="http://schemas.microsoft.com/office/drawing/2014/main" id="{00000000-0008-0000-0000-00002504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062" name="Freeform 38">
            <a:extLst>
              <a:ext uri="{FF2B5EF4-FFF2-40B4-BE49-F238E27FC236}">
                <a16:creationId xmlns:a16="http://schemas.microsoft.com/office/drawing/2014/main" id="{00000000-0008-0000-0000-00002604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063" name="Freeform 39">
            <a:extLst>
              <a:ext uri="{FF2B5EF4-FFF2-40B4-BE49-F238E27FC236}">
                <a16:creationId xmlns:a16="http://schemas.microsoft.com/office/drawing/2014/main" id="{00000000-0008-0000-0000-00002704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064" name="Freeform 40">
            <a:extLst>
              <a:ext uri="{FF2B5EF4-FFF2-40B4-BE49-F238E27FC236}">
                <a16:creationId xmlns:a16="http://schemas.microsoft.com/office/drawing/2014/main" id="{00000000-0008-0000-0000-00002804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065" name="Freeform 41">
            <a:extLst>
              <a:ext uri="{FF2B5EF4-FFF2-40B4-BE49-F238E27FC236}">
                <a16:creationId xmlns:a16="http://schemas.microsoft.com/office/drawing/2014/main" id="{00000000-0008-0000-0000-00002904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066" name="Freeform 42">
            <a:extLst>
              <a:ext uri="{FF2B5EF4-FFF2-40B4-BE49-F238E27FC236}">
                <a16:creationId xmlns:a16="http://schemas.microsoft.com/office/drawing/2014/main" id="{00000000-0008-0000-0000-00002A04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067" name="Freeform 43">
            <a:extLst>
              <a:ext uri="{FF2B5EF4-FFF2-40B4-BE49-F238E27FC236}">
                <a16:creationId xmlns:a16="http://schemas.microsoft.com/office/drawing/2014/main" id="{00000000-0008-0000-0000-00002B04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068" name="Freeform 44">
            <a:extLst>
              <a:ext uri="{FF2B5EF4-FFF2-40B4-BE49-F238E27FC236}">
                <a16:creationId xmlns:a16="http://schemas.microsoft.com/office/drawing/2014/main" id="{00000000-0008-0000-0000-00002C04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069" name="Freeform 45">
            <a:extLst>
              <a:ext uri="{FF2B5EF4-FFF2-40B4-BE49-F238E27FC236}">
                <a16:creationId xmlns:a16="http://schemas.microsoft.com/office/drawing/2014/main" id="{00000000-0008-0000-0000-00002D04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xdr:from>
      <xdr:col>9</xdr:col>
      <xdr:colOff>9525</xdr:colOff>
      <xdr:row>8</xdr:row>
      <xdr:rowOff>66675</xdr:rowOff>
    </xdr:from>
    <xdr:to>
      <xdr:col>9</xdr:col>
      <xdr:colOff>752475</xdr:colOff>
      <xdr:row>31</xdr:row>
      <xdr:rowOff>114300</xdr:rowOff>
    </xdr:to>
    <xdr:grpSp>
      <xdr:nvGrpSpPr>
        <xdr:cNvPr id="1072" name="Red clover" descr="Image of red clover with subdued colour." title="Page art">
          <a:extLst>
            <a:ext uri="{FF2B5EF4-FFF2-40B4-BE49-F238E27FC236}">
              <a16:creationId xmlns:a16="http://schemas.microsoft.com/office/drawing/2014/main" id="{00000000-0008-0000-0000-000030040000}"/>
            </a:ext>
          </a:extLst>
        </xdr:cNvPr>
        <xdr:cNvGrpSpPr>
          <a:grpSpLocks noChangeAspect="1"/>
        </xdr:cNvGrpSpPr>
      </xdr:nvGrpSpPr>
      <xdr:grpSpPr bwMode="auto">
        <a:xfrm>
          <a:off x="6348942" y="2564342"/>
          <a:ext cx="742950" cy="4429125"/>
          <a:chOff x="665" y="286"/>
          <a:chExt cx="78" cy="465"/>
        </a:xfrm>
        <a:solidFill>
          <a:schemeClr val="accent1"/>
        </a:solidFill>
      </xdr:grpSpPr>
      <xdr:sp macro="" textlink="">
        <xdr:nvSpPr>
          <xdr:cNvPr id="1074" name="Freeform 50">
            <a:extLst>
              <a:ext uri="{FF2B5EF4-FFF2-40B4-BE49-F238E27FC236}">
                <a16:creationId xmlns:a16="http://schemas.microsoft.com/office/drawing/2014/main" id="{00000000-0008-0000-0000-000032040000}"/>
              </a:ext>
            </a:extLst>
          </xdr:cNvPr>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1075" name="Freeform 51">
            <a:extLst>
              <a:ext uri="{FF2B5EF4-FFF2-40B4-BE49-F238E27FC236}">
                <a16:creationId xmlns:a16="http://schemas.microsoft.com/office/drawing/2014/main" id="{00000000-0008-0000-0000-000033040000}"/>
              </a:ext>
            </a:extLst>
          </xdr:cNvPr>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1076" name="Freeform 52">
            <a:extLst>
              <a:ext uri="{FF2B5EF4-FFF2-40B4-BE49-F238E27FC236}">
                <a16:creationId xmlns:a16="http://schemas.microsoft.com/office/drawing/2014/main" id="{00000000-0008-0000-0000-000034040000}"/>
              </a:ext>
            </a:extLst>
          </xdr:cNvPr>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1077" name="Freeform 53">
            <a:extLst>
              <a:ext uri="{FF2B5EF4-FFF2-40B4-BE49-F238E27FC236}">
                <a16:creationId xmlns:a16="http://schemas.microsoft.com/office/drawing/2014/main" id="{00000000-0008-0000-0000-000035040000}"/>
              </a:ext>
            </a:extLst>
          </xdr:cNvPr>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1078" name="Freeform 54">
            <a:extLst>
              <a:ext uri="{FF2B5EF4-FFF2-40B4-BE49-F238E27FC236}">
                <a16:creationId xmlns:a16="http://schemas.microsoft.com/office/drawing/2014/main" id="{00000000-0008-0000-0000-000036040000}"/>
              </a:ext>
            </a:extLst>
          </xdr:cNvPr>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1079" name="Freeform 55">
            <a:extLst>
              <a:ext uri="{FF2B5EF4-FFF2-40B4-BE49-F238E27FC236}">
                <a16:creationId xmlns:a16="http://schemas.microsoft.com/office/drawing/2014/main" id="{00000000-0008-0000-0000-000037040000}"/>
              </a:ext>
            </a:extLst>
          </xdr:cNvPr>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1080" name="Freeform 56">
            <a:extLst>
              <a:ext uri="{FF2B5EF4-FFF2-40B4-BE49-F238E27FC236}">
                <a16:creationId xmlns:a16="http://schemas.microsoft.com/office/drawing/2014/main" id="{00000000-0008-0000-0000-000038040000}"/>
              </a:ext>
            </a:extLst>
          </xdr:cNvPr>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1081" name="Freeform 57">
            <a:extLst>
              <a:ext uri="{FF2B5EF4-FFF2-40B4-BE49-F238E27FC236}">
                <a16:creationId xmlns:a16="http://schemas.microsoft.com/office/drawing/2014/main" id="{00000000-0008-0000-0000-000039040000}"/>
              </a:ext>
            </a:extLst>
          </xdr:cNvPr>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1082" name="Freeform 58">
            <a:extLst>
              <a:ext uri="{FF2B5EF4-FFF2-40B4-BE49-F238E27FC236}">
                <a16:creationId xmlns:a16="http://schemas.microsoft.com/office/drawing/2014/main" id="{00000000-0008-0000-0000-00003A040000}"/>
              </a:ext>
            </a:extLst>
          </xdr:cNvPr>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1083" name="Freeform 59">
            <a:extLst>
              <a:ext uri="{FF2B5EF4-FFF2-40B4-BE49-F238E27FC236}">
                <a16:creationId xmlns:a16="http://schemas.microsoft.com/office/drawing/2014/main" id="{00000000-0008-0000-0000-00003B040000}"/>
              </a:ext>
            </a:extLst>
          </xdr:cNvPr>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1084" name="Freeform 60">
            <a:extLst>
              <a:ext uri="{FF2B5EF4-FFF2-40B4-BE49-F238E27FC236}">
                <a16:creationId xmlns:a16="http://schemas.microsoft.com/office/drawing/2014/main" id="{00000000-0008-0000-0000-00003C040000}"/>
              </a:ext>
            </a:extLst>
          </xdr:cNvPr>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1085" name="Freeform 61">
            <a:extLst>
              <a:ext uri="{FF2B5EF4-FFF2-40B4-BE49-F238E27FC236}">
                <a16:creationId xmlns:a16="http://schemas.microsoft.com/office/drawing/2014/main" id="{00000000-0008-0000-0000-00003D040000}"/>
              </a:ext>
            </a:extLst>
          </xdr:cNvPr>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1086" name="Freeform 62">
            <a:extLst>
              <a:ext uri="{FF2B5EF4-FFF2-40B4-BE49-F238E27FC236}">
                <a16:creationId xmlns:a16="http://schemas.microsoft.com/office/drawing/2014/main" id="{00000000-0008-0000-0000-00003E040000}"/>
              </a:ext>
            </a:extLst>
          </xdr:cNvPr>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1087" name="Freeform 63">
            <a:extLst>
              <a:ext uri="{FF2B5EF4-FFF2-40B4-BE49-F238E27FC236}">
                <a16:creationId xmlns:a16="http://schemas.microsoft.com/office/drawing/2014/main" id="{00000000-0008-0000-0000-00003F040000}"/>
              </a:ext>
            </a:extLst>
          </xdr:cNvPr>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1088" name="Freeform 64">
            <a:extLst>
              <a:ext uri="{FF2B5EF4-FFF2-40B4-BE49-F238E27FC236}">
                <a16:creationId xmlns:a16="http://schemas.microsoft.com/office/drawing/2014/main" id="{00000000-0008-0000-0000-000040040000}"/>
              </a:ext>
            </a:extLst>
          </xdr:cNvPr>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1089" name="Freeform 65">
            <a:extLst>
              <a:ext uri="{FF2B5EF4-FFF2-40B4-BE49-F238E27FC236}">
                <a16:creationId xmlns:a16="http://schemas.microsoft.com/office/drawing/2014/main" id="{00000000-0008-0000-0000-000041040000}"/>
              </a:ext>
            </a:extLst>
          </xdr:cNvPr>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1090" name="Freeform 66">
            <a:extLst>
              <a:ext uri="{FF2B5EF4-FFF2-40B4-BE49-F238E27FC236}">
                <a16:creationId xmlns:a16="http://schemas.microsoft.com/office/drawing/2014/main" id="{00000000-0008-0000-0000-000042040000}"/>
              </a:ext>
            </a:extLst>
          </xdr:cNvPr>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1091" name="Freeform 67">
            <a:extLst>
              <a:ext uri="{FF2B5EF4-FFF2-40B4-BE49-F238E27FC236}">
                <a16:creationId xmlns:a16="http://schemas.microsoft.com/office/drawing/2014/main" id="{00000000-0008-0000-0000-000043040000}"/>
              </a:ext>
            </a:extLst>
          </xdr:cNvPr>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1092" name="Freeform 68">
            <a:extLst>
              <a:ext uri="{FF2B5EF4-FFF2-40B4-BE49-F238E27FC236}">
                <a16:creationId xmlns:a16="http://schemas.microsoft.com/office/drawing/2014/main" id="{00000000-0008-0000-0000-000044040000}"/>
              </a:ext>
            </a:extLst>
          </xdr:cNvPr>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1093" name="Freeform 69">
            <a:extLst>
              <a:ext uri="{FF2B5EF4-FFF2-40B4-BE49-F238E27FC236}">
                <a16:creationId xmlns:a16="http://schemas.microsoft.com/office/drawing/2014/main" id="{00000000-0008-0000-0000-000045040000}"/>
              </a:ext>
            </a:extLst>
          </xdr:cNvPr>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1094" name="Freeform 70">
            <a:extLst>
              <a:ext uri="{FF2B5EF4-FFF2-40B4-BE49-F238E27FC236}">
                <a16:creationId xmlns:a16="http://schemas.microsoft.com/office/drawing/2014/main" id="{00000000-0008-0000-0000-000046040000}"/>
              </a:ext>
            </a:extLst>
          </xdr:cNvPr>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1095" name="Freeform 71">
            <a:extLst>
              <a:ext uri="{FF2B5EF4-FFF2-40B4-BE49-F238E27FC236}">
                <a16:creationId xmlns:a16="http://schemas.microsoft.com/office/drawing/2014/main" id="{00000000-0008-0000-0000-000047040000}"/>
              </a:ext>
            </a:extLst>
          </xdr:cNvPr>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1096" name="Freeform 72">
            <a:extLst>
              <a:ext uri="{FF2B5EF4-FFF2-40B4-BE49-F238E27FC236}">
                <a16:creationId xmlns:a16="http://schemas.microsoft.com/office/drawing/2014/main" id="{00000000-0008-0000-0000-000048040000}"/>
              </a:ext>
            </a:extLst>
          </xdr:cNvPr>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1097" name="Freeform 73">
            <a:extLst>
              <a:ext uri="{FF2B5EF4-FFF2-40B4-BE49-F238E27FC236}">
                <a16:creationId xmlns:a16="http://schemas.microsoft.com/office/drawing/2014/main" id="{00000000-0008-0000-0000-000049040000}"/>
              </a:ext>
            </a:extLst>
          </xdr:cNvPr>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1098" name="Freeform 74">
            <a:extLst>
              <a:ext uri="{FF2B5EF4-FFF2-40B4-BE49-F238E27FC236}">
                <a16:creationId xmlns:a16="http://schemas.microsoft.com/office/drawing/2014/main" id="{00000000-0008-0000-0000-00004A040000}"/>
              </a:ext>
            </a:extLst>
          </xdr:cNvPr>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1099" name="Freeform 75">
            <a:extLst>
              <a:ext uri="{FF2B5EF4-FFF2-40B4-BE49-F238E27FC236}">
                <a16:creationId xmlns:a16="http://schemas.microsoft.com/office/drawing/2014/main" id="{00000000-0008-0000-0000-00004B040000}"/>
              </a:ext>
            </a:extLst>
          </xdr:cNvPr>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1100" name="Freeform 76">
            <a:extLst>
              <a:ext uri="{FF2B5EF4-FFF2-40B4-BE49-F238E27FC236}">
                <a16:creationId xmlns:a16="http://schemas.microsoft.com/office/drawing/2014/main" id="{00000000-0008-0000-0000-00004C040000}"/>
              </a:ext>
            </a:extLst>
          </xdr:cNvPr>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1101" name="Freeform 77">
            <a:extLst>
              <a:ext uri="{FF2B5EF4-FFF2-40B4-BE49-F238E27FC236}">
                <a16:creationId xmlns:a16="http://schemas.microsoft.com/office/drawing/2014/main" id="{00000000-0008-0000-0000-00004D040000}"/>
              </a:ext>
            </a:extLst>
          </xdr:cNvPr>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1102" name="Freeform 78">
            <a:extLst>
              <a:ext uri="{FF2B5EF4-FFF2-40B4-BE49-F238E27FC236}">
                <a16:creationId xmlns:a16="http://schemas.microsoft.com/office/drawing/2014/main" id="{00000000-0008-0000-0000-00004E040000}"/>
              </a:ext>
            </a:extLst>
          </xdr:cNvPr>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1103" name="Freeform 79">
            <a:extLst>
              <a:ext uri="{FF2B5EF4-FFF2-40B4-BE49-F238E27FC236}">
                <a16:creationId xmlns:a16="http://schemas.microsoft.com/office/drawing/2014/main" id="{00000000-0008-0000-0000-00004F040000}"/>
              </a:ext>
            </a:extLst>
          </xdr:cNvPr>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1104" name="Freeform 80">
            <a:extLst>
              <a:ext uri="{FF2B5EF4-FFF2-40B4-BE49-F238E27FC236}">
                <a16:creationId xmlns:a16="http://schemas.microsoft.com/office/drawing/2014/main" id="{00000000-0008-0000-0000-000050040000}"/>
              </a:ext>
            </a:extLst>
          </xdr:cNvPr>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1105" name="Freeform 81">
            <a:extLst>
              <a:ext uri="{FF2B5EF4-FFF2-40B4-BE49-F238E27FC236}">
                <a16:creationId xmlns:a16="http://schemas.microsoft.com/office/drawing/2014/main" id="{00000000-0008-0000-0000-000051040000}"/>
              </a:ext>
            </a:extLst>
          </xdr:cNvPr>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1106" name="Freeform 82">
            <a:extLst>
              <a:ext uri="{FF2B5EF4-FFF2-40B4-BE49-F238E27FC236}">
                <a16:creationId xmlns:a16="http://schemas.microsoft.com/office/drawing/2014/main" id="{00000000-0008-0000-0000-000052040000}"/>
              </a:ext>
            </a:extLst>
          </xdr:cNvPr>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1107" name="Freeform 83">
            <a:extLst>
              <a:ext uri="{FF2B5EF4-FFF2-40B4-BE49-F238E27FC236}">
                <a16:creationId xmlns:a16="http://schemas.microsoft.com/office/drawing/2014/main" id="{00000000-0008-0000-0000-000053040000}"/>
              </a:ext>
            </a:extLst>
          </xdr:cNvPr>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1108" name="Freeform 84">
            <a:extLst>
              <a:ext uri="{FF2B5EF4-FFF2-40B4-BE49-F238E27FC236}">
                <a16:creationId xmlns:a16="http://schemas.microsoft.com/office/drawing/2014/main" id="{00000000-0008-0000-0000-000054040000}"/>
              </a:ext>
            </a:extLst>
          </xdr:cNvPr>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1109" name="Freeform 85">
            <a:extLst>
              <a:ext uri="{FF2B5EF4-FFF2-40B4-BE49-F238E27FC236}">
                <a16:creationId xmlns:a16="http://schemas.microsoft.com/office/drawing/2014/main" id="{00000000-0008-0000-0000-000055040000}"/>
              </a:ext>
            </a:extLst>
          </xdr:cNvPr>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1110" name="Freeform 86">
            <a:extLst>
              <a:ext uri="{FF2B5EF4-FFF2-40B4-BE49-F238E27FC236}">
                <a16:creationId xmlns:a16="http://schemas.microsoft.com/office/drawing/2014/main" id="{00000000-0008-0000-0000-000056040000}"/>
              </a:ext>
            </a:extLst>
          </xdr:cNvPr>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1111" name="Freeform 87">
            <a:extLst>
              <a:ext uri="{FF2B5EF4-FFF2-40B4-BE49-F238E27FC236}">
                <a16:creationId xmlns:a16="http://schemas.microsoft.com/office/drawing/2014/main" id="{00000000-0008-0000-0000-000057040000}"/>
              </a:ext>
            </a:extLst>
          </xdr:cNvPr>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1112" name="Freeform 88">
            <a:extLst>
              <a:ext uri="{FF2B5EF4-FFF2-40B4-BE49-F238E27FC236}">
                <a16:creationId xmlns:a16="http://schemas.microsoft.com/office/drawing/2014/main" id="{00000000-0008-0000-0000-000058040000}"/>
              </a:ext>
            </a:extLst>
          </xdr:cNvPr>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1113" name="Freeform 89">
            <a:extLst>
              <a:ext uri="{FF2B5EF4-FFF2-40B4-BE49-F238E27FC236}">
                <a16:creationId xmlns:a16="http://schemas.microsoft.com/office/drawing/2014/main" id="{00000000-0008-0000-0000-000059040000}"/>
              </a:ext>
            </a:extLst>
          </xdr:cNvPr>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1114" name="Freeform 90">
            <a:extLst>
              <a:ext uri="{FF2B5EF4-FFF2-40B4-BE49-F238E27FC236}">
                <a16:creationId xmlns:a16="http://schemas.microsoft.com/office/drawing/2014/main" id="{00000000-0008-0000-0000-00005A040000}"/>
              </a:ext>
            </a:extLst>
          </xdr:cNvPr>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1115" name="Freeform 91">
            <a:extLst>
              <a:ext uri="{FF2B5EF4-FFF2-40B4-BE49-F238E27FC236}">
                <a16:creationId xmlns:a16="http://schemas.microsoft.com/office/drawing/2014/main" id="{00000000-0008-0000-0000-00005B040000}"/>
              </a:ext>
            </a:extLst>
          </xdr:cNvPr>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1116" name="Freeform 92">
            <a:extLst>
              <a:ext uri="{FF2B5EF4-FFF2-40B4-BE49-F238E27FC236}">
                <a16:creationId xmlns:a16="http://schemas.microsoft.com/office/drawing/2014/main" id="{00000000-0008-0000-0000-00005C040000}"/>
              </a:ext>
            </a:extLst>
          </xdr:cNvPr>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1117" name="Freeform 93">
            <a:extLst>
              <a:ext uri="{FF2B5EF4-FFF2-40B4-BE49-F238E27FC236}">
                <a16:creationId xmlns:a16="http://schemas.microsoft.com/office/drawing/2014/main" id="{00000000-0008-0000-0000-00005D040000}"/>
              </a:ext>
            </a:extLst>
          </xdr:cNvPr>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1118" name="Freeform 94">
            <a:extLst>
              <a:ext uri="{FF2B5EF4-FFF2-40B4-BE49-F238E27FC236}">
                <a16:creationId xmlns:a16="http://schemas.microsoft.com/office/drawing/2014/main" id="{00000000-0008-0000-0000-00005E040000}"/>
              </a:ext>
            </a:extLst>
          </xdr:cNvPr>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1119" name="Freeform 95">
            <a:extLst>
              <a:ext uri="{FF2B5EF4-FFF2-40B4-BE49-F238E27FC236}">
                <a16:creationId xmlns:a16="http://schemas.microsoft.com/office/drawing/2014/main" id="{00000000-0008-0000-0000-00005F040000}"/>
              </a:ext>
            </a:extLst>
          </xdr:cNvPr>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1120" name="Freeform 96">
            <a:extLst>
              <a:ext uri="{FF2B5EF4-FFF2-40B4-BE49-F238E27FC236}">
                <a16:creationId xmlns:a16="http://schemas.microsoft.com/office/drawing/2014/main" id="{00000000-0008-0000-0000-000060040000}"/>
              </a:ext>
            </a:extLst>
          </xdr:cNvPr>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1121" name="Freeform 97">
            <a:extLst>
              <a:ext uri="{FF2B5EF4-FFF2-40B4-BE49-F238E27FC236}">
                <a16:creationId xmlns:a16="http://schemas.microsoft.com/office/drawing/2014/main" id="{00000000-0008-0000-0000-000061040000}"/>
              </a:ext>
            </a:extLst>
          </xdr:cNvPr>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1122" name="Freeform 98">
            <a:extLst>
              <a:ext uri="{FF2B5EF4-FFF2-40B4-BE49-F238E27FC236}">
                <a16:creationId xmlns:a16="http://schemas.microsoft.com/office/drawing/2014/main" id="{00000000-0008-0000-0000-000062040000}"/>
              </a:ext>
            </a:extLst>
          </xdr:cNvPr>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1123" name="Freeform 99">
            <a:extLst>
              <a:ext uri="{FF2B5EF4-FFF2-40B4-BE49-F238E27FC236}">
                <a16:creationId xmlns:a16="http://schemas.microsoft.com/office/drawing/2014/main" id="{00000000-0008-0000-0000-000063040000}"/>
              </a:ext>
            </a:extLst>
          </xdr:cNvPr>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1124" name="Freeform 100">
            <a:extLst>
              <a:ext uri="{FF2B5EF4-FFF2-40B4-BE49-F238E27FC236}">
                <a16:creationId xmlns:a16="http://schemas.microsoft.com/office/drawing/2014/main" id="{00000000-0008-0000-0000-000064040000}"/>
              </a:ext>
            </a:extLst>
          </xdr:cNvPr>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1125" name="Freeform 101">
            <a:extLst>
              <a:ext uri="{FF2B5EF4-FFF2-40B4-BE49-F238E27FC236}">
                <a16:creationId xmlns:a16="http://schemas.microsoft.com/office/drawing/2014/main" id="{00000000-0008-0000-0000-000065040000}"/>
              </a:ext>
            </a:extLst>
          </xdr:cNvPr>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1126" name="Freeform 102">
            <a:extLst>
              <a:ext uri="{FF2B5EF4-FFF2-40B4-BE49-F238E27FC236}">
                <a16:creationId xmlns:a16="http://schemas.microsoft.com/office/drawing/2014/main" id="{00000000-0008-0000-0000-000066040000}"/>
              </a:ext>
            </a:extLst>
          </xdr:cNvPr>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1127" name="Freeform 103">
            <a:extLst>
              <a:ext uri="{FF2B5EF4-FFF2-40B4-BE49-F238E27FC236}">
                <a16:creationId xmlns:a16="http://schemas.microsoft.com/office/drawing/2014/main" id="{00000000-0008-0000-0000-000067040000}"/>
              </a:ext>
            </a:extLst>
          </xdr:cNvPr>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1128" name="Freeform 104">
            <a:extLst>
              <a:ext uri="{FF2B5EF4-FFF2-40B4-BE49-F238E27FC236}">
                <a16:creationId xmlns:a16="http://schemas.microsoft.com/office/drawing/2014/main" id="{00000000-0008-0000-0000-000068040000}"/>
              </a:ext>
            </a:extLst>
          </xdr:cNvPr>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1129" name="Freeform 105">
            <a:extLst>
              <a:ext uri="{FF2B5EF4-FFF2-40B4-BE49-F238E27FC236}">
                <a16:creationId xmlns:a16="http://schemas.microsoft.com/office/drawing/2014/main" id="{00000000-0008-0000-0000-000069040000}"/>
              </a:ext>
            </a:extLst>
          </xdr:cNvPr>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1130" name="Freeform 106">
            <a:extLst>
              <a:ext uri="{FF2B5EF4-FFF2-40B4-BE49-F238E27FC236}">
                <a16:creationId xmlns:a16="http://schemas.microsoft.com/office/drawing/2014/main" id="{00000000-0008-0000-0000-00006A040000}"/>
              </a:ext>
            </a:extLst>
          </xdr:cNvPr>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1131" name="Freeform 107">
            <a:extLst>
              <a:ext uri="{FF2B5EF4-FFF2-40B4-BE49-F238E27FC236}">
                <a16:creationId xmlns:a16="http://schemas.microsoft.com/office/drawing/2014/main" id="{00000000-0008-0000-0000-00006B040000}"/>
              </a:ext>
            </a:extLst>
          </xdr:cNvPr>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1132" name="Freeform 108">
            <a:extLst>
              <a:ext uri="{FF2B5EF4-FFF2-40B4-BE49-F238E27FC236}">
                <a16:creationId xmlns:a16="http://schemas.microsoft.com/office/drawing/2014/main" id="{00000000-0008-0000-0000-00006C040000}"/>
              </a:ext>
            </a:extLst>
          </xdr:cNvPr>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1133" name="Freeform 109">
            <a:extLst>
              <a:ext uri="{FF2B5EF4-FFF2-40B4-BE49-F238E27FC236}">
                <a16:creationId xmlns:a16="http://schemas.microsoft.com/office/drawing/2014/main" id="{00000000-0008-0000-0000-00006D040000}"/>
              </a:ext>
            </a:extLst>
          </xdr:cNvPr>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1134" name="Freeform 110">
            <a:extLst>
              <a:ext uri="{FF2B5EF4-FFF2-40B4-BE49-F238E27FC236}">
                <a16:creationId xmlns:a16="http://schemas.microsoft.com/office/drawing/2014/main" id="{00000000-0008-0000-0000-00006E040000}"/>
              </a:ext>
            </a:extLst>
          </xdr:cNvPr>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1135" name="Freeform 111">
            <a:extLst>
              <a:ext uri="{FF2B5EF4-FFF2-40B4-BE49-F238E27FC236}">
                <a16:creationId xmlns:a16="http://schemas.microsoft.com/office/drawing/2014/main" id="{00000000-0008-0000-0000-00006F040000}"/>
              </a:ext>
            </a:extLst>
          </xdr:cNvPr>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1136" name="Freeform 112">
            <a:extLst>
              <a:ext uri="{FF2B5EF4-FFF2-40B4-BE49-F238E27FC236}">
                <a16:creationId xmlns:a16="http://schemas.microsoft.com/office/drawing/2014/main" id="{00000000-0008-0000-0000-000070040000}"/>
              </a:ext>
            </a:extLst>
          </xdr:cNvPr>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1137" name="Freeform 113">
            <a:extLst>
              <a:ext uri="{FF2B5EF4-FFF2-40B4-BE49-F238E27FC236}">
                <a16:creationId xmlns:a16="http://schemas.microsoft.com/office/drawing/2014/main" id="{00000000-0008-0000-0000-000071040000}"/>
              </a:ext>
            </a:extLst>
          </xdr:cNvPr>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1138" name="Freeform 114">
            <a:extLst>
              <a:ext uri="{FF2B5EF4-FFF2-40B4-BE49-F238E27FC236}">
                <a16:creationId xmlns:a16="http://schemas.microsoft.com/office/drawing/2014/main" id="{00000000-0008-0000-0000-000072040000}"/>
              </a:ext>
            </a:extLst>
          </xdr:cNvPr>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1139" name="Freeform 115">
            <a:extLst>
              <a:ext uri="{FF2B5EF4-FFF2-40B4-BE49-F238E27FC236}">
                <a16:creationId xmlns:a16="http://schemas.microsoft.com/office/drawing/2014/main" id="{00000000-0008-0000-0000-000073040000}"/>
              </a:ext>
            </a:extLst>
          </xdr:cNvPr>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1140" name="Freeform 116">
            <a:extLst>
              <a:ext uri="{FF2B5EF4-FFF2-40B4-BE49-F238E27FC236}">
                <a16:creationId xmlns:a16="http://schemas.microsoft.com/office/drawing/2014/main" id="{00000000-0008-0000-0000-000074040000}"/>
              </a:ext>
            </a:extLst>
          </xdr:cNvPr>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1141" name="Freeform 117">
            <a:extLst>
              <a:ext uri="{FF2B5EF4-FFF2-40B4-BE49-F238E27FC236}">
                <a16:creationId xmlns:a16="http://schemas.microsoft.com/office/drawing/2014/main" id="{00000000-0008-0000-0000-000075040000}"/>
              </a:ext>
            </a:extLst>
          </xdr:cNvPr>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1142" name="Freeform 118">
            <a:extLst>
              <a:ext uri="{FF2B5EF4-FFF2-40B4-BE49-F238E27FC236}">
                <a16:creationId xmlns:a16="http://schemas.microsoft.com/office/drawing/2014/main" id="{00000000-0008-0000-0000-000076040000}"/>
              </a:ext>
            </a:extLst>
          </xdr:cNvPr>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1143" name="Freeform 119">
            <a:extLst>
              <a:ext uri="{FF2B5EF4-FFF2-40B4-BE49-F238E27FC236}">
                <a16:creationId xmlns:a16="http://schemas.microsoft.com/office/drawing/2014/main" id="{00000000-0008-0000-0000-000077040000}"/>
              </a:ext>
            </a:extLst>
          </xdr:cNvPr>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1144" name="Freeform 120">
            <a:extLst>
              <a:ext uri="{FF2B5EF4-FFF2-40B4-BE49-F238E27FC236}">
                <a16:creationId xmlns:a16="http://schemas.microsoft.com/office/drawing/2014/main" id="{00000000-0008-0000-0000-000078040000}"/>
              </a:ext>
            </a:extLst>
          </xdr:cNvPr>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1145" name="Freeform 121">
            <a:extLst>
              <a:ext uri="{FF2B5EF4-FFF2-40B4-BE49-F238E27FC236}">
                <a16:creationId xmlns:a16="http://schemas.microsoft.com/office/drawing/2014/main" id="{00000000-0008-0000-0000-000079040000}"/>
              </a:ext>
            </a:extLst>
          </xdr:cNvPr>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editAs="oneCell">
    <xdr:from>
      <xdr:col>9</xdr:col>
      <xdr:colOff>84668</xdr:colOff>
      <xdr:row>1</xdr:row>
      <xdr:rowOff>100544</xdr:rowOff>
    </xdr:from>
    <xdr:to>
      <xdr:col>13</xdr:col>
      <xdr:colOff>1090084</xdr:colOff>
      <xdr:row>6</xdr:row>
      <xdr:rowOff>95250</xdr:rowOff>
    </xdr:to>
    <mc:AlternateContent xmlns:mc="http://schemas.openxmlformats.org/markup-compatibility/2006" xmlns:a14="http://schemas.microsoft.com/office/drawing/2010/main">
      <mc:Choice Requires="a14">
        <xdr:graphicFrame macro="">
          <xdr:nvGraphicFramePr>
            <xdr:cNvPr id="2" name="Category" descr="Click an item in the Slicer to filter the PivotTable below by the selected category. To select multiple categories, hold the Ctrl key." title="Category Slicer">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6413501" y="873127"/>
              <a:ext cx="6254750" cy="1148290"/>
            </a:xfrm>
            <a:prstGeom prst="rect">
              <a:avLst/>
            </a:prstGeom>
            <a:solidFill>
              <a:prstClr val="white"/>
            </a:solidFill>
            <a:ln w="1">
              <a:solidFill>
                <a:prstClr val="green"/>
              </a:solidFill>
            </a:ln>
          </xdr:spPr>
          <xdr:txBody>
            <a:bodyPr vertOverflow="clip" horzOverflow="clip" rtlCol="false"/>
            <a:lstStyle/>
            <a:p>
              <a:pPr rtl="false"/>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0</xdr:row>
      <xdr:rowOff>114300</xdr:rowOff>
    </xdr:from>
    <xdr:to>
      <xdr:col>6</xdr:col>
      <xdr:colOff>1680972</xdr:colOff>
      <xdr:row>0</xdr:row>
      <xdr:rowOff>388620</xdr:rowOff>
    </xdr:to>
    <xdr:sp macro="" textlink="">
      <xdr:nvSpPr>
        <xdr:cNvPr id="3" name="Budget report" descr="“”" title="Budget Report button">
          <a:hlinkClick xmlns:r="http://schemas.openxmlformats.org/officeDocument/2006/relationships" r:id="rId1" tooltip="Click to view Budget report"/>
          <a:extLst>
            <a:ext uri="{FF2B5EF4-FFF2-40B4-BE49-F238E27FC236}">
              <a16:creationId xmlns:a16="http://schemas.microsoft.com/office/drawing/2014/main" id="{00000000-0008-0000-0100-000003000000}"/>
            </a:ext>
          </a:extLst>
        </xdr:cNvPr>
        <xdr:cNvSpPr/>
      </xdr:nvSpPr>
      <xdr:spPr>
        <a:xfrm>
          <a:off x="7134225" y="114300"/>
          <a:ext cx="1490472"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en-gb" sz="1100">
              <a:solidFill>
                <a:schemeClr val="tx2"/>
              </a:solidFill>
              <a:latin typeface="Franklin Gothic Book" panose="020B0503020102020204" pitchFamily="34" charset="0"/>
              <a:ea typeface="+mn-ea"/>
              <a:cs typeface="+mn-cs"/>
            </a:rPr>
            <a:t>Budget report</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20.444286458332" createdVersion="5" refreshedVersion="6" minRefreshableVersion="3" recordCount="59" xr:uid="{00000000-000A-0000-FFFF-FFFF04000000}">
  <cacheSource type="worksheet">
    <worksheetSource name="BudgetDetails"/>
  </cacheSource>
  <cacheFields count="6">
    <cacheField name="Description" numFmtId="0">
      <sharedItems count="56">
        <s v="Extracurricular activities"/>
        <s v="Medical"/>
        <s v="School supplies"/>
        <s v="School tuition"/>
        <s v="Concerts"/>
        <s v="Live theatre"/>
        <s v="Films"/>
        <s v="Music (CDs, downloads etc.)"/>
        <s v="Sporting events"/>
        <s v="Video/DVD (Purchase)"/>
        <s v="Video/DVD (Rental)"/>
        <s v="Dining out"/>
        <s v="Food and drink"/>
        <s v="Charity 1"/>
        <s v="Charity 2"/>
        <s v="Gift 1"/>
        <s v="Gift 2"/>
        <s v="Cable/Satellite"/>
        <s v="Electricity"/>
        <s v="Gas"/>
        <s v="House cleaning service"/>
        <s v="Maintenance"/>
        <s v="Mortgage or rent"/>
        <s v="Natural gas/oil"/>
        <s v="Online/Internet service"/>
        <s v="Phone (mobile)"/>
        <s v="Phone (home)"/>
        <s v="Supplies"/>
        <s v="Waste removal and recycle"/>
        <s v="Water and sewer"/>
        <s v="Health"/>
        <s v="Home"/>
        <s v="Life"/>
        <s v="Credit card 1"/>
        <s v="Credit card 2"/>
        <s v="Credit card 3"/>
        <s v="Personal"/>
        <s v="Student"/>
        <s v="Clothing"/>
        <s v="Dry cleaning"/>
        <s v="Hair/nails"/>
        <s v="Health club"/>
        <s v="Food"/>
        <s v="Grooming"/>
        <s v="Toys"/>
        <s v="Investment account"/>
        <s v="Retirement account"/>
        <s v="Income tax"/>
        <s v="Local"/>
        <s v="Council tax"/>
        <s v="Bus/taxi fare"/>
        <s v="Fuel"/>
        <s v="Insurance"/>
        <s v="Licensing "/>
        <s v="Parking fees"/>
        <s v="Vehicle payment"/>
      </sharedItems>
    </cacheField>
    <cacheField name="Category" numFmtId="0">
      <sharedItems count="12">
        <s v="Children"/>
        <s v="Entertainment"/>
        <s v="Food"/>
        <s v="Gifts and charity"/>
        <s v="Housing"/>
        <s v="Insurance"/>
        <s v="Loans"/>
        <s v="Personal care"/>
        <s v="Pets"/>
        <s v="Savings or investments"/>
        <s v="Taxes"/>
        <s v="Transport"/>
      </sharedItems>
    </cacheField>
    <cacheField name="Projected cost" numFmtId="5">
      <sharedItems containsString="0" containsBlank="1" containsNumber="1" containsInteger="1" minValue="0" maxValue="1700"/>
    </cacheField>
    <cacheField name="Actual cost" numFmtId="5">
      <sharedItems containsString="0" containsBlank="1" containsNumber="1" containsInteger="1" minValue="20" maxValue="1700"/>
    </cacheField>
    <cacheField name="Difference" numFmtId="5">
      <sharedItems containsSemiMixedTypes="0" containsString="0" containsNumber="1" containsInteger="1" minValue="-200" maxValue="200"/>
    </cacheField>
    <cacheField name="Actual cost overview" numFmtId="6">
      <sharedItems containsSemiMixedTypes="0" containsString="0" containsNumber="1" containsInteger="1" minValue="0" maxValue="17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n v="0"/>
    <n v="0"/>
  </r>
  <r>
    <x v="2"/>
    <x v="0"/>
    <m/>
    <m/>
    <n v="0"/>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n v="0"/>
    <n v="0"/>
  </r>
  <r>
    <x v="16"/>
    <x v="3"/>
    <m/>
    <m/>
    <n v="0"/>
    <n v="0"/>
  </r>
  <r>
    <x v="17"/>
    <x v="4"/>
    <n v="100"/>
    <n v="100"/>
    <n v="0"/>
    <n v="100"/>
  </r>
  <r>
    <x v="18"/>
    <x v="4"/>
    <n v="45"/>
    <n v="50"/>
    <n v="-5"/>
    <n v="50"/>
  </r>
  <r>
    <x v="19"/>
    <x v="4"/>
    <n v="300"/>
    <n v="400"/>
    <n v="-100"/>
    <n v="400"/>
  </r>
  <r>
    <x v="20"/>
    <x v="4"/>
    <n v="200"/>
    <m/>
    <n v="200"/>
    <n v="0"/>
  </r>
  <r>
    <x v="21"/>
    <x v="4"/>
    <n v="200"/>
    <n v="150"/>
    <n v="50"/>
    <n v="150"/>
  </r>
  <r>
    <x v="22"/>
    <x v="4"/>
    <n v="1700"/>
    <n v="1700"/>
    <n v="0"/>
    <n v="1700"/>
  </r>
  <r>
    <x v="23"/>
    <x v="4"/>
    <m/>
    <m/>
    <n v="0"/>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n v="0"/>
    <n v="0"/>
  </r>
  <r>
    <x v="35"/>
    <x v="6"/>
    <m/>
    <m/>
    <n v="0"/>
    <n v="0"/>
  </r>
  <r>
    <x v="36"/>
    <x v="6"/>
    <m/>
    <m/>
    <n v="0"/>
    <n v="0"/>
  </r>
  <r>
    <x v="37"/>
    <x v="6"/>
    <m/>
    <m/>
    <n v="0"/>
    <n v="0"/>
  </r>
  <r>
    <x v="38"/>
    <x v="7"/>
    <n v="150"/>
    <n v="140"/>
    <n v="10"/>
    <n v="140"/>
  </r>
  <r>
    <x v="39"/>
    <x v="7"/>
    <m/>
    <m/>
    <n v="0"/>
    <n v="0"/>
  </r>
  <r>
    <x v="40"/>
    <x v="7"/>
    <m/>
    <m/>
    <n v="0"/>
    <n v="0"/>
  </r>
  <r>
    <x v="41"/>
    <x v="7"/>
    <m/>
    <m/>
    <n v="0"/>
    <n v="0"/>
  </r>
  <r>
    <x v="1"/>
    <x v="7"/>
    <m/>
    <m/>
    <n v="0"/>
    <n v="0"/>
  </r>
  <r>
    <x v="42"/>
    <x v="8"/>
    <n v="150"/>
    <n v="75"/>
    <n v="75"/>
    <n v="75"/>
  </r>
  <r>
    <x v="43"/>
    <x v="8"/>
    <n v="20"/>
    <n v="25"/>
    <n v="-5"/>
    <n v="25"/>
  </r>
  <r>
    <x v="1"/>
    <x v="8"/>
    <m/>
    <m/>
    <n v="0"/>
    <n v="0"/>
  </r>
  <r>
    <x v="44"/>
    <x v="8"/>
    <m/>
    <m/>
    <n v="0"/>
    <n v="0"/>
  </r>
  <r>
    <x v="45"/>
    <x v="9"/>
    <n v="200"/>
    <n v="200"/>
    <n v="0"/>
    <n v="200"/>
  </r>
  <r>
    <x v="46"/>
    <x v="9"/>
    <m/>
    <m/>
    <n v="0"/>
    <n v="0"/>
  </r>
  <r>
    <x v="47"/>
    <x v="10"/>
    <n v="300"/>
    <n v="300"/>
    <n v="0"/>
    <n v="300"/>
  </r>
  <r>
    <x v="48"/>
    <x v="10"/>
    <m/>
    <m/>
    <n v="0"/>
    <n v="0"/>
  </r>
  <r>
    <x v="49"/>
    <x v="10"/>
    <m/>
    <m/>
    <n v="0"/>
    <n v="0"/>
  </r>
  <r>
    <x v="50"/>
    <x v="11"/>
    <n v="100"/>
    <n v="150"/>
    <n v="-50"/>
    <n v="150"/>
  </r>
  <r>
    <x v="51"/>
    <x v="11"/>
    <n v="450"/>
    <n v="400"/>
    <n v="50"/>
    <n v="400"/>
  </r>
  <r>
    <x v="52"/>
    <x v="11"/>
    <n v="300"/>
    <n v="300"/>
    <n v="0"/>
    <n v="300"/>
  </r>
  <r>
    <x v="53"/>
    <x v="11"/>
    <n v="25"/>
    <n v="25"/>
    <n v="0"/>
    <n v="25"/>
  </r>
  <r>
    <x v="21"/>
    <x v="11"/>
    <n v="100"/>
    <n v="50"/>
    <n v="50"/>
    <n v="50"/>
  </r>
  <r>
    <x v="54"/>
    <x v="11"/>
    <m/>
    <m/>
    <n v="0"/>
    <n v="0"/>
  </r>
  <r>
    <x v="55"/>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BudgetSummaryPivotTable" cacheId="16" applyNumberFormats="0" applyBorderFormats="0" applyFontFormats="0" applyPatternFormats="0" applyAlignmentFormats="0" applyWidthHeightFormats="1" dataCaption="Values" updatedVersion="6" minRefreshableVersion="3" itemPrintTitles="1" createdVersion="4" indent="0" outline="1" outlineData="1" multipleFieldFilters="0" rowHeaderCaption="Category">
  <location ref="K9:N34" firstHeaderRow="0" firstDataRow="1" firstDataCol="1"/>
  <pivotFields count="6">
    <pivotField axis="axisRow" showAll="0" insertBlankRow="1">
      <items count="57">
        <item x="50"/>
        <item x="17"/>
        <item x="13"/>
        <item x="14"/>
        <item x="38"/>
        <item x="4"/>
        <item x="33"/>
        <item x="34"/>
        <item x="35"/>
        <item x="11"/>
        <item x="39"/>
        <item x="18"/>
        <item x="0"/>
        <item x="47"/>
        <item x="42"/>
        <item x="51"/>
        <item x="19"/>
        <item x="15"/>
        <item x="16"/>
        <item x="12"/>
        <item x="43"/>
        <item x="40"/>
        <item x="30"/>
        <item x="41"/>
        <item x="31"/>
        <item x="20"/>
        <item x="52"/>
        <item x="45"/>
        <item x="53"/>
        <item x="32"/>
        <item x="5"/>
        <item x="48"/>
        <item x="21"/>
        <item x="1"/>
        <item x="22"/>
        <item x="6"/>
        <item x="7"/>
        <item x="23"/>
        <item x="24"/>
        <item x="54"/>
        <item x="36"/>
        <item x="25"/>
        <item x="26"/>
        <item x="46"/>
        <item x="2"/>
        <item x="3"/>
        <item x="8"/>
        <item x="49"/>
        <item x="37"/>
        <item x="27"/>
        <item x="44"/>
        <item x="55"/>
        <item x="9"/>
        <item x="10"/>
        <item x="28"/>
        <item x="29"/>
        <item t="default"/>
      </items>
    </pivotField>
    <pivotField axis="axisRow" showAll="0" insertBlankRow="1">
      <items count="13">
        <item sd="0" x="0"/>
        <item sd="0" x="1"/>
        <item sd="0" x="2"/>
        <item sd="0" x="3"/>
        <item sd="0" x="4"/>
        <item sd="0" x="5"/>
        <item sd="0" x="6"/>
        <item sd="0" x="7"/>
        <item sd="0" x="8"/>
        <item sd="0" x="9"/>
        <item sd="0" x="10"/>
        <item sd="0" x="11"/>
        <item t="default" sd="0"/>
      </items>
    </pivotField>
    <pivotField dataField="1" showAll="0" insertBlankRow="1"/>
    <pivotField dataField="1" showAll="0" insertBlankRow="1"/>
    <pivotField dataField="1" numFmtId="164" showAll="0" insertBlankRow="1"/>
    <pivotField numFmtId="165" showAll="0" insertBlankRow="1"/>
  </pivotFields>
  <rowFields count="2">
    <field x="1"/>
    <field x="0"/>
  </rowFields>
  <rowItems count="25">
    <i>
      <x/>
    </i>
    <i t="blank">
      <x/>
    </i>
    <i>
      <x v="1"/>
    </i>
    <i t="blank">
      <x v="1"/>
    </i>
    <i>
      <x v="2"/>
    </i>
    <i t="blank">
      <x v="2"/>
    </i>
    <i>
      <x v="3"/>
    </i>
    <i t="blank">
      <x v="3"/>
    </i>
    <i>
      <x v="4"/>
    </i>
    <i t="blank">
      <x v="4"/>
    </i>
    <i>
      <x v="5"/>
    </i>
    <i t="blank">
      <x v="5"/>
    </i>
    <i>
      <x v="6"/>
    </i>
    <i t="blank">
      <x v="6"/>
    </i>
    <i>
      <x v="7"/>
    </i>
    <i t="blank">
      <x v="7"/>
    </i>
    <i>
      <x v="8"/>
    </i>
    <i t="blank">
      <x v="8"/>
    </i>
    <i>
      <x v="9"/>
    </i>
    <i t="blank">
      <x v="9"/>
    </i>
    <i>
      <x v="10"/>
    </i>
    <i t="blank">
      <x v="10"/>
    </i>
    <i>
      <x v="11"/>
    </i>
    <i t="blank">
      <x v="11"/>
    </i>
    <i t="grand">
      <x/>
    </i>
  </rowItems>
  <colFields count="1">
    <field x="-2"/>
  </colFields>
  <colItems count="3">
    <i>
      <x/>
    </i>
    <i i="1">
      <x v="1"/>
    </i>
    <i i="2">
      <x v="2"/>
    </i>
  </colItems>
  <dataFields count="3">
    <dataField name="Projected Cost " fld="2" baseField="1" baseItem="0" numFmtId="164"/>
    <dataField name="Actual Cost " fld="3" baseField="1" baseItem="0" numFmtId="164"/>
    <dataField name="Difference " fld="4" baseField="1" baseItem="0" numFmtId="164"/>
  </dataFields>
  <formats count="76">
    <format dxfId="552">
      <pivotArea dataOnly="0" labelOnly="1" outline="0" fieldPosition="0">
        <references count="1">
          <reference field="4294967294" count="3">
            <x v="0"/>
            <x v="1"/>
            <x v="2"/>
          </reference>
        </references>
      </pivotArea>
    </format>
    <format dxfId="551">
      <pivotArea collapsedLevelsAreSubtotals="1" fieldPosition="0">
        <references count="2">
          <reference field="4294967294" count="1" selected="0">
            <x v="0"/>
          </reference>
          <reference field="1" count="1">
            <x v="0"/>
          </reference>
        </references>
      </pivotArea>
    </format>
    <format dxfId="550">
      <pivotArea collapsedLevelsAreSubtotals="1" fieldPosition="0">
        <references count="2">
          <reference field="4294967294" count="1" selected="0">
            <x v="1"/>
          </reference>
          <reference field="1" count="1">
            <x v="0"/>
          </reference>
        </references>
      </pivotArea>
    </format>
    <format dxfId="549">
      <pivotArea collapsedLevelsAreSubtotals="1" fieldPosition="0">
        <references count="2">
          <reference field="4294967294" count="1" selected="0">
            <x v="2"/>
          </reference>
          <reference field="1" count="1">
            <x v="0"/>
          </reference>
        </references>
      </pivotArea>
    </format>
    <format dxfId="548">
      <pivotArea collapsedLevelsAreSubtotals="1" fieldPosition="0">
        <references count="2">
          <reference field="4294967294" count="1" selected="0">
            <x v="0"/>
          </reference>
          <reference field="1" count="1">
            <x v="0"/>
          </reference>
        </references>
      </pivotArea>
    </format>
    <format dxfId="547">
      <pivotArea collapsedLevelsAreSubtotals="1" fieldPosition="0">
        <references count="2">
          <reference field="4294967294" count="1" selected="0">
            <x v="1"/>
          </reference>
          <reference field="1" count="1">
            <x v="0"/>
          </reference>
        </references>
      </pivotArea>
    </format>
    <format dxfId="546">
      <pivotArea collapsedLevelsAreSubtotals="1" fieldPosition="0">
        <references count="2">
          <reference field="4294967294" count="1" selected="0">
            <x v="2"/>
          </reference>
          <reference field="1" count="1">
            <x v="0"/>
          </reference>
        </references>
      </pivotArea>
    </format>
    <format dxfId="545">
      <pivotArea collapsedLevelsAreSubtotals="1" fieldPosition="0">
        <references count="2">
          <reference field="4294967294" count="1" selected="0">
            <x v="0"/>
          </reference>
          <reference field="1" count="1">
            <x v="1"/>
          </reference>
        </references>
      </pivotArea>
    </format>
    <format dxfId="544">
      <pivotArea collapsedLevelsAreSubtotals="1" fieldPosition="0">
        <references count="2">
          <reference field="4294967294" count="1" selected="0">
            <x v="1"/>
          </reference>
          <reference field="1" count="1">
            <x v="1"/>
          </reference>
        </references>
      </pivotArea>
    </format>
    <format dxfId="543">
      <pivotArea collapsedLevelsAreSubtotals="1" fieldPosition="0">
        <references count="2">
          <reference field="4294967294" count="1" selected="0">
            <x v="2"/>
          </reference>
          <reference field="1" count="1">
            <x v="1"/>
          </reference>
        </references>
      </pivotArea>
    </format>
    <format dxfId="542">
      <pivotArea collapsedLevelsAreSubtotals="1" fieldPosition="0">
        <references count="2">
          <reference field="4294967294" count="1" selected="0">
            <x v="0"/>
          </reference>
          <reference field="1" count="1">
            <x v="1"/>
          </reference>
        </references>
      </pivotArea>
    </format>
    <format dxfId="541">
      <pivotArea collapsedLevelsAreSubtotals="1" fieldPosition="0">
        <references count="2">
          <reference field="4294967294" count="1" selected="0">
            <x v="1"/>
          </reference>
          <reference field="1" count="1">
            <x v="1"/>
          </reference>
        </references>
      </pivotArea>
    </format>
    <format dxfId="540">
      <pivotArea collapsedLevelsAreSubtotals="1" fieldPosition="0">
        <references count="2">
          <reference field="4294967294" count="1" selected="0">
            <x v="2"/>
          </reference>
          <reference field="1" count="1">
            <x v="1"/>
          </reference>
        </references>
      </pivotArea>
    </format>
    <format dxfId="539">
      <pivotArea collapsedLevelsAreSubtotals="1" fieldPosition="0">
        <references count="2">
          <reference field="4294967294" count="1" selected="0">
            <x v="0"/>
          </reference>
          <reference field="1" count="1">
            <x v="2"/>
          </reference>
        </references>
      </pivotArea>
    </format>
    <format dxfId="538">
      <pivotArea collapsedLevelsAreSubtotals="1" fieldPosition="0">
        <references count="2">
          <reference field="4294967294" count="1" selected="0">
            <x v="1"/>
          </reference>
          <reference field="1" count="1">
            <x v="2"/>
          </reference>
        </references>
      </pivotArea>
    </format>
    <format dxfId="537">
      <pivotArea collapsedLevelsAreSubtotals="1" fieldPosition="0">
        <references count="2">
          <reference field="4294967294" count="1" selected="0">
            <x v="2"/>
          </reference>
          <reference field="1" count="1">
            <x v="2"/>
          </reference>
        </references>
      </pivotArea>
    </format>
    <format dxfId="536">
      <pivotArea collapsedLevelsAreSubtotals="1" fieldPosition="0">
        <references count="2">
          <reference field="4294967294" count="1" selected="0">
            <x v="0"/>
          </reference>
          <reference field="1" count="1">
            <x v="2"/>
          </reference>
        </references>
      </pivotArea>
    </format>
    <format dxfId="535">
      <pivotArea collapsedLevelsAreSubtotals="1" fieldPosition="0">
        <references count="2">
          <reference field="4294967294" count="1" selected="0">
            <x v="1"/>
          </reference>
          <reference field="1" count="1">
            <x v="2"/>
          </reference>
        </references>
      </pivotArea>
    </format>
    <format dxfId="534">
      <pivotArea collapsedLevelsAreSubtotals="1" fieldPosition="0">
        <references count="2">
          <reference field="4294967294" count="1" selected="0">
            <x v="2"/>
          </reference>
          <reference field="1" count="1">
            <x v="2"/>
          </reference>
        </references>
      </pivotArea>
    </format>
    <format dxfId="533">
      <pivotArea collapsedLevelsAreSubtotals="1" fieldPosition="0">
        <references count="2">
          <reference field="4294967294" count="1" selected="0">
            <x v="0"/>
          </reference>
          <reference field="1" count="1">
            <x v="3"/>
          </reference>
        </references>
      </pivotArea>
    </format>
    <format dxfId="532">
      <pivotArea collapsedLevelsAreSubtotals="1" fieldPosition="0">
        <references count="2">
          <reference field="4294967294" count="1" selected="0">
            <x v="1"/>
          </reference>
          <reference field="1" count="1">
            <x v="3"/>
          </reference>
        </references>
      </pivotArea>
    </format>
    <format dxfId="531">
      <pivotArea collapsedLevelsAreSubtotals="1" fieldPosition="0">
        <references count="2">
          <reference field="4294967294" count="1" selected="0">
            <x v="2"/>
          </reference>
          <reference field="1" count="1">
            <x v="3"/>
          </reference>
        </references>
      </pivotArea>
    </format>
    <format dxfId="530">
      <pivotArea collapsedLevelsAreSubtotals="1" fieldPosition="0">
        <references count="2">
          <reference field="4294967294" count="1" selected="0">
            <x v="0"/>
          </reference>
          <reference field="1" count="1">
            <x v="3"/>
          </reference>
        </references>
      </pivotArea>
    </format>
    <format dxfId="529">
      <pivotArea collapsedLevelsAreSubtotals="1" fieldPosition="0">
        <references count="2">
          <reference field="4294967294" count="1" selected="0">
            <x v="1"/>
          </reference>
          <reference field="1" count="1">
            <x v="3"/>
          </reference>
        </references>
      </pivotArea>
    </format>
    <format dxfId="528">
      <pivotArea collapsedLevelsAreSubtotals="1" fieldPosition="0">
        <references count="2">
          <reference field="4294967294" count="1" selected="0">
            <x v="2"/>
          </reference>
          <reference field="1" count="1">
            <x v="3"/>
          </reference>
        </references>
      </pivotArea>
    </format>
    <format dxfId="527">
      <pivotArea collapsedLevelsAreSubtotals="1" fieldPosition="0">
        <references count="2">
          <reference field="4294967294" count="1" selected="0">
            <x v="0"/>
          </reference>
          <reference field="1" count="1">
            <x v="4"/>
          </reference>
        </references>
      </pivotArea>
    </format>
    <format dxfId="526">
      <pivotArea collapsedLevelsAreSubtotals="1" fieldPosition="0">
        <references count="2">
          <reference field="4294967294" count="1" selected="0">
            <x v="1"/>
          </reference>
          <reference field="1" count="1">
            <x v="4"/>
          </reference>
        </references>
      </pivotArea>
    </format>
    <format dxfId="525">
      <pivotArea collapsedLevelsAreSubtotals="1" fieldPosition="0">
        <references count="2">
          <reference field="4294967294" count="1" selected="0">
            <x v="2"/>
          </reference>
          <reference field="1" count="1">
            <x v="4"/>
          </reference>
        </references>
      </pivotArea>
    </format>
    <format dxfId="524">
      <pivotArea collapsedLevelsAreSubtotals="1" fieldPosition="0">
        <references count="2">
          <reference field="4294967294" count="1" selected="0">
            <x v="0"/>
          </reference>
          <reference field="1" count="1">
            <x v="4"/>
          </reference>
        </references>
      </pivotArea>
    </format>
    <format dxfId="523">
      <pivotArea collapsedLevelsAreSubtotals="1" fieldPosition="0">
        <references count="2">
          <reference field="4294967294" count="1" selected="0">
            <x v="1"/>
          </reference>
          <reference field="1" count="1">
            <x v="4"/>
          </reference>
        </references>
      </pivotArea>
    </format>
    <format dxfId="522">
      <pivotArea collapsedLevelsAreSubtotals="1" fieldPosition="0">
        <references count="2">
          <reference field="4294967294" count="1" selected="0">
            <x v="2"/>
          </reference>
          <reference field="1" count="1">
            <x v="4"/>
          </reference>
        </references>
      </pivotArea>
    </format>
    <format dxfId="521">
      <pivotArea collapsedLevelsAreSubtotals="1" fieldPosition="0">
        <references count="2">
          <reference field="4294967294" count="1" selected="0">
            <x v="0"/>
          </reference>
          <reference field="1" count="1">
            <x v="5"/>
          </reference>
        </references>
      </pivotArea>
    </format>
    <format dxfId="520">
      <pivotArea collapsedLevelsAreSubtotals="1" fieldPosition="0">
        <references count="2">
          <reference field="4294967294" count="1" selected="0">
            <x v="1"/>
          </reference>
          <reference field="1" count="1">
            <x v="5"/>
          </reference>
        </references>
      </pivotArea>
    </format>
    <format dxfId="519">
      <pivotArea collapsedLevelsAreSubtotals="1" fieldPosition="0">
        <references count="2">
          <reference field="4294967294" count="1" selected="0">
            <x v="2"/>
          </reference>
          <reference field="1" count="1">
            <x v="5"/>
          </reference>
        </references>
      </pivotArea>
    </format>
    <format dxfId="518">
      <pivotArea collapsedLevelsAreSubtotals="1" fieldPosition="0">
        <references count="2">
          <reference field="4294967294" count="1" selected="0">
            <x v="0"/>
          </reference>
          <reference field="1" count="1">
            <x v="5"/>
          </reference>
        </references>
      </pivotArea>
    </format>
    <format dxfId="517">
      <pivotArea collapsedLevelsAreSubtotals="1" fieldPosition="0">
        <references count="2">
          <reference field="4294967294" count="1" selected="0">
            <x v="1"/>
          </reference>
          <reference field="1" count="1">
            <x v="5"/>
          </reference>
        </references>
      </pivotArea>
    </format>
    <format dxfId="516">
      <pivotArea collapsedLevelsAreSubtotals="1" fieldPosition="0">
        <references count="2">
          <reference field="4294967294" count="1" selected="0">
            <x v="2"/>
          </reference>
          <reference field="1" count="1">
            <x v="5"/>
          </reference>
        </references>
      </pivotArea>
    </format>
    <format dxfId="515">
      <pivotArea collapsedLevelsAreSubtotals="1" fieldPosition="0">
        <references count="2">
          <reference field="4294967294" count="1" selected="0">
            <x v="0"/>
          </reference>
          <reference field="1" count="1">
            <x v="6"/>
          </reference>
        </references>
      </pivotArea>
    </format>
    <format dxfId="514">
      <pivotArea collapsedLevelsAreSubtotals="1" fieldPosition="0">
        <references count="2">
          <reference field="4294967294" count="1" selected="0">
            <x v="1"/>
          </reference>
          <reference field="1" count="1">
            <x v="6"/>
          </reference>
        </references>
      </pivotArea>
    </format>
    <format dxfId="513">
      <pivotArea collapsedLevelsAreSubtotals="1" fieldPosition="0">
        <references count="2">
          <reference field="4294967294" count="1" selected="0">
            <x v="2"/>
          </reference>
          <reference field="1" count="1">
            <x v="6"/>
          </reference>
        </references>
      </pivotArea>
    </format>
    <format dxfId="512">
      <pivotArea collapsedLevelsAreSubtotals="1" fieldPosition="0">
        <references count="2">
          <reference field="4294967294" count="1" selected="0">
            <x v="0"/>
          </reference>
          <reference field="1" count="1">
            <x v="6"/>
          </reference>
        </references>
      </pivotArea>
    </format>
    <format dxfId="511">
      <pivotArea collapsedLevelsAreSubtotals="1" fieldPosition="0">
        <references count="2">
          <reference field="4294967294" count="1" selected="0">
            <x v="1"/>
          </reference>
          <reference field="1" count="1">
            <x v="6"/>
          </reference>
        </references>
      </pivotArea>
    </format>
    <format dxfId="510">
      <pivotArea collapsedLevelsAreSubtotals="1" fieldPosition="0">
        <references count="2">
          <reference field="4294967294" count="1" selected="0">
            <x v="2"/>
          </reference>
          <reference field="1" count="1">
            <x v="6"/>
          </reference>
        </references>
      </pivotArea>
    </format>
    <format dxfId="509">
      <pivotArea collapsedLevelsAreSubtotals="1" fieldPosition="0">
        <references count="2">
          <reference field="4294967294" count="1" selected="0">
            <x v="0"/>
          </reference>
          <reference field="1" count="1">
            <x v="7"/>
          </reference>
        </references>
      </pivotArea>
    </format>
    <format dxfId="508">
      <pivotArea collapsedLevelsAreSubtotals="1" fieldPosition="0">
        <references count="2">
          <reference field="4294967294" count="1" selected="0">
            <x v="1"/>
          </reference>
          <reference field="1" count="1">
            <x v="7"/>
          </reference>
        </references>
      </pivotArea>
    </format>
    <format dxfId="507">
      <pivotArea collapsedLevelsAreSubtotals="1" fieldPosition="0">
        <references count="2">
          <reference field="4294967294" count="1" selected="0">
            <x v="2"/>
          </reference>
          <reference field="1" count="1">
            <x v="7"/>
          </reference>
        </references>
      </pivotArea>
    </format>
    <format dxfId="506">
      <pivotArea collapsedLevelsAreSubtotals="1" fieldPosition="0">
        <references count="2">
          <reference field="4294967294" count="1" selected="0">
            <x v="0"/>
          </reference>
          <reference field="1" count="1">
            <x v="7"/>
          </reference>
        </references>
      </pivotArea>
    </format>
    <format dxfId="505">
      <pivotArea collapsedLevelsAreSubtotals="1" fieldPosition="0">
        <references count="2">
          <reference field="4294967294" count="1" selected="0">
            <x v="1"/>
          </reference>
          <reference field="1" count="1">
            <x v="7"/>
          </reference>
        </references>
      </pivotArea>
    </format>
    <format dxfId="504">
      <pivotArea collapsedLevelsAreSubtotals="1" fieldPosition="0">
        <references count="2">
          <reference field="4294967294" count="1" selected="0">
            <x v="2"/>
          </reference>
          <reference field="1" count="1">
            <x v="7"/>
          </reference>
        </references>
      </pivotArea>
    </format>
    <format dxfId="503">
      <pivotArea collapsedLevelsAreSubtotals="1" fieldPosition="0">
        <references count="2">
          <reference field="4294967294" count="1" selected="0">
            <x v="0"/>
          </reference>
          <reference field="1" count="1">
            <x v="8"/>
          </reference>
        </references>
      </pivotArea>
    </format>
    <format dxfId="502">
      <pivotArea collapsedLevelsAreSubtotals="1" fieldPosition="0">
        <references count="2">
          <reference field="4294967294" count="1" selected="0">
            <x v="1"/>
          </reference>
          <reference field="1" count="1">
            <x v="8"/>
          </reference>
        </references>
      </pivotArea>
    </format>
    <format dxfId="501">
      <pivotArea collapsedLevelsAreSubtotals="1" fieldPosition="0">
        <references count="2">
          <reference field="4294967294" count="1" selected="0">
            <x v="2"/>
          </reference>
          <reference field="1" count="1">
            <x v="8"/>
          </reference>
        </references>
      </pivotArea>
    </format>
    <format dxfId="500">
      <pivotArea collapsedLevelsAreSubtotals="1" fieldPosition="0">
        <references count="2">
          <reference field="4294967294" count="1" selected="0">
            <x v="0"/>
          </reference>
          <reference field="1" count="1">
            <x v="8"/>
          </reference>
        </references>
      </pivotArea>
    </format>
    <format dxfId="499">
      <pivotArea collapsedLevelsAreSubtotals="1" fieldPosition="0">
        <references count="2">
          <reference field="4294967294" count="1" selected="0">
            <x v="1"/>
          </reference>
          <reference field="1" count="1">
            <x v="8"/>
          </reference>
        </references>
      </pivotArea>
    </format>
    <format dxfId="498">
      <pivotArea collapsedLevelsAreSubtotals="1" fieldPosition="0">
        <references count="2">
          <reference field="4294967294" count="1" selected="0">
            <x v="2"/>
          </reference>
          <reference field="1" count="1">
            <x v="8"/>
          </reference>
        </references>
      </pivotArea>
    </format>
    <format dxfId="497">
      <pivotArea collapsedLevelsAreSubtotals="1" fieldPosition="0">
        <references count="2">
          <reference field="4294967294" count="1" selected="0">
            <x v="0"/>
          </reference>
          <reference field="1" count="1">
            <x v="9"/>
          </reference>
        </references>
      </pivotArea>
    </format>
    <format dxfId="496">
      <pivotArea collapsedLevelsAreSubtotals="1" fieldPosition="0">
        <references count="2">
          <reference field="4294967294" count="1" selected="0">
            <x v="1"/>
          </reference>
          <reference field="1" count="1">
            <x v="9"/>
          </reference>
        </references>
      </pivotArea>
    </format>
    <format dxfId="495">
      <pivotArea collapsedLevelsAreSubtotals="1" fieldPosition="0">
        <references count="2">
          <reference field="4294967294" count="1" selected="0">
            <x v="2"/>
          </reference>
          <reference field="1" count="1">
            <x v="9"/>
          </reference>
        </references>
      </pivotArea>
    </format>
    <format dxfId="494">
      <pivotArea collapsedLevelsAreSubtotals="1" fieldPosition="0">
        <references count="2">
          <reference field="4294967294" count="1" selected="0">
            <x v="0"/>
          </reference>
          <reference field="1" count="1">
            <x v="9"/>
          </reference>
        </references>
      </pivotArea>
    </format>
    <format dxfId="493">
      <pivotArea collapsedLevelsAreSubtotals="1" fieldPosition="0">
        <references count="2">
          <reference field="4294967294" count="1" selected="0">
            <x v="1"/>
          </reference>
          <reference field="1" count="1">
            <x v="9"/>
          </reference>
        </references>
      </pivotArea>
    </format>
    <format dxfId="492">
      <pivotArea collapsedLevelsAreSubtotals="1" fieldPosition="0">
        <references count="2">
          <reference field="4294967294" count="1" selected="0">
            <x v="2"/>
          </reference>
          <reference field="1" count="1">
            <x v="9"/>
          </reference>
        </references>
      </pivotArea>
    </format>
    <format dxfId="491">
      <pivotArea collapsedLevelsAreSubtotals="1" fieldPosition="0">
        <references count="2">
          <reference field="4294967294" count="1" selected="0">
            <x v="0"/>
          </reference>
          <reference field="1" count="1">
            <x v="10"/>
          </reference>
        </references>
      </pivotArea>
    </format>
    <format dxfId="490">
      <pivotArea collapsedLevelsAreSubtotals="1" fieldPosition="0">
        <references count="2">
          <reference field="4294967294" count="1" selected="0">
            <x v="1"/>
          </reference>
          <reference field="1" count="1">
            <x v="10"/>
          </reference>
        </references>
      </pivotArea>
    </format>
    <format dxfId="489">
      <pivotArea collapsedLevelsAreSubtotals="1" fieldPosition="0">
        <references count="2">
          <reference field="4294967294" count="1" selected="0">
            <x v="2"/>
          </reference>
          <reference field="1" count="1">
            <x v="10"/>
          </reference>
        </references>
      </pivotArea>
    </format>
    <format dxfId="488">
      <pivotArea collapsedLevelsAreSubtotals="1" fieldPosition="0">
        <references count="2">
          <reference field="4294967294" count="1" selected="0">
            <x v="0"/>
          </reference>
          <reference field="1" count="1">
            <x v="10"/>
          </reference>
        </references>
      </pivotArea>
    </format>
    <format dxfId="487">
      <pivotArea collapsedLevelsAreSubtotals="1" fieldPosition="0">
        <references count="2">
          <reference field="4294967294" count="1" selected="0">
            <x v="1"/>
          </reference>
          <reference field="1" count="1">
            <x v="10"/>
          </reference>
        </references>
      </pivotArea>
    </format>
    <format dxfId="486">
      <pivotArea collapsedLevelsAreSubtotals="1" fieldPosition="0">
        <references count="2">
          <reference field="4294967294" count="1" selected="0">
            <x v="2"/>
          </reference>
          <reference field="1" count="1">
            <x v="10"/>
          </reference>
        </references>
      </pivotArea>
    </format>
    <format dxfId="485">
      <pivotArea collapsedLevelsAreSubtotals="1" fieldPosition="0">
        <references count="2">
          <reference field="4294967294" count="1" selected="0">
            <x v="0"/>
          </reference>
          <reference field="1" count="1">
            <x v="11"/>
          </reference>
        </references>
      </pivotArea>
    </format>
    <format dxfId="484">
      <pivotArea collapsedLevelsAreSubtotals="1" fieldPosition="0">
        <references count="2">
          <reference field="4294967294" count="1" selected="0">
            <x v="1"/>
          </reference>
          <reference field="1" count="1">
            <x v="11"/>
          </reference>
        </references>
      </pivotArea>
    </format>
    <format dxfId="483">
      <pivotArea collapsedLevelsAreSubtotals="1" fieldPosition="0">
        <references count="2">
          <reference field="4294967294" count="1" selected="0">
            <x v="2"/>
          </reference>
          <reference field="1" count="1">
            <x v="11"/>
          </reference>
        </references>
      </pivotArea>
    </format>
    <format dxfId="482">
      <pivotArea collapsedLevelsAreSubtotals="1" fieldPosition="0">
        <references count="2">
          <reference field="4294967294" count="1" selected="0">
            <x v="0"/>
          </reference>
          <reference field="1" count="1">
            <x v="11"/>
          </reference>
        </references>
      </pivotArea>
    </format>
    <format dxfId="481">
      <pivotArea collapsedLevelsAreSubtotals="1" fieldPosition="0">
        <references count="2">
          <reference field="4294967294" count="1" selected="0">
            <x v="1"/>
          </reference>
          <reference field="1" count="1">
            <x v="11"/>
          </reference>
        </references>
      </pivotArea>
    </format>
    <format dxfId="480">
      <pivotArea collapsedLevelsAreSubtotals="1" fieldPosition="0">
        <references count="2">
          <reference field="4294967294" count="1" selected="0">
            <x v="2"/>
          </reference>
          <reference field="1" count="1">
            <x v="11"/>
          </reference>
        </references>
      </pivotArea>
    </format>
    <format dxfId="479">
      <pivotArea field="1" grandRow="1" outline="0" collapsedLevelsAreSubtotals="1" axis="axisRow" fieldPosition="0">
        <references count="1">
          <reference field="4294967294" count="1" selected="0">
            <x v="0"/>
          </reference>
        </references>
      </pivotArea>
    </format>
    <format dxfId="478">
      <pivotArea field="1" grandRow="1" outline="0" collapsedLevelsAreSubtotals="1" axis="axisRow" fieldPosition="0">
        <references count="1">
          <reference field="4294967294" count="1" selected="0">
            <x v="1"/>
          </reference>
        </references>
      </pivotArea>
    </format>
    <format dxfId="477">
      <pivotArea field="1" grandRow="1" outline="0" collapsedLevelsAreSubtotals="1" axis="axisRow" fieldPosition="0">
        <references count="1">
          <reference field="4294967294" count="1" selected="0">
            <x v="2"/>
          </reference>
        </references>
      </pivotArea>
    </format>
  </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Budget Expenses PivotTable" altTextSummary="Summary of projected cost, actual cost and difference for all expenses listed on the Budget Details sheet. "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BudgetSummary" cacheId="16" applyNumberFormats="0" applyBorderFormats="0" applyFontFormats="0" applyPatternFormats="0" applyAlignmentFormats="0" applyWidthHeightFormats="1" dataCaption="Values" updatedVersion="6" minRefreshableVersion="3" itemPrintTitles="1" createdVersion="4" indent="0" outline="1" outlineData="1" multipleFieldFilters="0" chartFormat="2" rowHeaderCaption="Category">
  <location ref="B2:C15" firstHeaderRow="1" firstDataRow="1" firstDataCol="1"/>
  <pivotFields count="6">
    <pivotField showAll="0"/>
    <pivotField axis="axisRow" showAll="0">
      <items count="13">
        <item x="0"/>
        <item x="1"/>
        <item x="2"/>
        <item x="3"/>
        <item x="4"/>
        <item x="5"/>
        <item x="6"/>
        <item x="7"/>
        <item x="8"/>
        <item x="9"/>
        <item x="10"/>
        <item x="11"/>
        <item t="default"/>
      </items>
    </pivotField>
    <pivotField showAll="0"/>
    <pivotField dataField="1" showAll="0"/>
    <pivotField numFmtId="165" showAll="0"/>
    <pivotField numFmtId="165" showAll="0"/>
  </pivotFields>
  <rowFields count="1">
    <field x="1"/>
  </rowFields>
  <rowItems count="13">
    <i>
      <x/>
    </i>
    <i>
      <x v="1"/>
    </i>
    <i>
      <x v="2"/>
    </i>
    <i>
      <x v="3"/>
    </i>
    <i>
      <x v="4"/>
    </i>
    <i>
      <x v="5"/>
    </i>
    <i>
      <x v="6"/>
    </i>
    <i>
      <x v="7"/>
    </i>
    <i>
      <x v="8"/>
    </i>
    <i>
      <x v="9"/>
    </i>
    <i>
      <x v="10"/>
    </i>
    <i>
      <x v="11"/>
    </i>
    <i t="grand">
      <x/>
    </i>
  </rowItems>
  <colItems count="1">
    <i/>
  </colItems>
  <dataFields count="1">
    <dataField name="Cost" fld="3" baseField="1" baseItem="0"/>
  </dataFields>
  <formats count="2">
    <format dxfId="470">
      <pivotArea field="1" type="button" dataOnly="0" labelOnly="1" outline="0" axis="axisRow" fieldPosition="0"/>
    </format>
    <format dxfId="469">
      <pivotArea dataOnly="0" labelOnly="1" outline="0" axis="axisValues" fieldPosition="0"/>
    </format>
  </formats>
  <chartFormats count="1">
    <chartFormat chart="1" format="1" series="1">
      <pivotArea type="data" outline="0" fieldPosition="0">
        <references count="1">
          <reference field="4294967294" count="1" selected="0">
            <x v="0"/>
          </reference>
        </references>
      </pivotArea>
    </chartFormat>
  </chart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Data for Budget Overview chart" altTextSummary="Summary of all actual costs by category on the Budget Details sheet"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y">
  <pivotTables>
    <pivotTable tabId="4" name="BudgetSummaryPivotTable"/>
  </pivotTables>
  <data>
    <tabular pivotCacheId="2">
      <items count="12">
        <i x="0" s="1"/>
        <i x="1" s="1"/>
        <i x="2" s="1"/>
        <i x="3" s="1"/>
        <i x="4" s="1"/>
        <i x="5" s="1"/>
        <i x="6" s="1"/>
        <i x="7" s="1"/>
        <i x="8" s="1"/>
        <i x="9" s="1"/>
        <i x="10"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00000000-0014-0000-FFFF-FFFF01000000}" cache="Slicer_Category" caption="Hold Ctrl to select multiple categories" columnCount="4"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udgetDetails" displayName="BudgetDetails" ref="B2:G62" totalsRowCount="1" headerRowDxfId="475">
  <autoFilter ref="B2:G61" xr:uid="{00000000-0009-0000-0100-000001000000}"/>
  <sortState xmlns:xlrd2="http://schemas.microsoft.com/office/spreadsheetml/2017/richdata2" ref="B2:G60">
    <sortCondition ref="C2:C60"/>
    <sortCondition ref="B2:B60"/>
  </sortState>
  <tableColumns count="6">
    <tableColumn id="2" xr3:uid="{00000000-0010-0000-0000-000002000000}" name="Description" totalsRowLabel="Total"/>
    <tableColumn id="1" xr3:uid="{00000000-0010-0000-0000-000001000000}" name="Category"/>
    <tableColumn id="3" xr3:uid="{00000000-0010-0000-0000-000003000000}" name="Projected cost" totalsRowFunction="sum" dataDxfId="389" totalsRowDxfId="474"/>
    <tableColumn id="4" xr3:uid="{00000000-0010-0000-0000-000004000000}" name="Actual cost" totalsRowFunction="sum" dataDxfId="388" totalsRowDxfId="473"/>
    <tableColumn id="5" xr3:uid="{00000000-0010-0000-0000-000005000000}" name="Difference" totalsRowFunction="sum" dataDxfId="387" totalsRowDxfId="472">
      <calculatedColumnFormula>BudgetDetails[[#This Row],[Projected cost]]-BudgetDetails[[#This Row],[Actual cost]]</calculatedColumnFormula>
    </tableColumn>
    <tableColumn id="6" xr3:uid="{00000000-0010-0000-0000-000006000000}" name="Actual cost overview" dataDxfId="386" totalsRowDxfId="471">
      <calculatedColumnFormula>BudgetDetails[[#This Row],[Actual cost]]</calculatedColumnFormula>
    </tableColumn>
  </tableColumns>
  <tableStyleInfo name="Family budget table style" showFirstColumn="0" showLastColumn="0" showRowStripes="1" showColumnStripes="0"/>
  <extLst>
    <ext xmlns:x14="http://schemas.microsoft.com/office/spreadsheetml/2009/9/main" uri="{504A1905-F514-4f6f-8877-14C23A59335A}">
      <x14:table altText="Monthly Expenses table" altTextSummary="List of monthly expenses by category. Includes projected and actual costs, and calculates differenc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udgetCategoryLookup" displayName="BudgetCategoryLookup" ref="E2:E14" totalsRowShown="0" headerRowDxfId="468">
  <autoFilter ref="E2:E14" xr:uid="{00000000-0009-0000-0100-000002000000}"/>
  <sortState xmlns:xlrd2="http://schemas.microsoft.com/office/spreadsheetml/2017/richdata2" ref="E2:E13">
    <sortCondition ref="E1:E13"/>
  </sortState>
  <tableColumns count="1">
    <tableColumn id="1" xr3:uid="{00000000-0010-0000-0100-000001000000}" name="Budget category lookup"/>
  </tableColumns>
  <tableStyleInfo name="Family budget table style" showFirstColumn="0" showLastColumn="0" showRowStripes="1" showColumnStripes="0"/>
  <extLst>
    <ext xmlns:x14="http://schemas.microsoft.com/office/spreadsheetml/2009/9/main" uri="{504A1905-F514-4f6f-8877-14C23A59335A}">
      <x14:table altText="Budget Category Lookup table" altTextSummary="List of categories available in the Category drop-down on the Budget Details sheet"/>
    </ext>
  </extLst>
</table>
</file>

<file path=xl/theme/theme1.xml><?xml version="1.0" encoding="utf-8"?>
<a:theme xmlns:a="http://schemas.openxmlformats.org/drawingml/2006/main" name="3_fambudget_cal">
  <a:themeElements>
    <a:clrScheme name="Custom 10">
      <a:dk1>
        <a:srgbClr val="2F2B20"/>
      </a:dk1>
      <a:lt1>
        <a:srgbClr val="FFFFFF"/>
      </a:lt1>
      <a:dk2>
        <a:srgbClr val="60594E"/>
      </a:dk2>
      <a:lt2>
        <a:srgbClr val="F7F6E4"/>
      </a:lt2>
      <a:accent1>
        <a:srgbClr val="9DAB6D"/>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P172"/>
  <sheetViews>
    <sheetView showGridLines="0" tabSelected="1" zoomScale="90" zoomScaleNormal="90" workbookViewId="0"/>
  </sheetViews>
  <sheetFormatPr defaultColWidth="9" defaultRowHeight="13.5" x14ac:dyDescent="0.25"/>
  <cols>
    <col min="1" max="1" width="2" style="8" customWidth="1"/>
    <col min="2" max="2" width="19.625" style="8" customWidth="1"/>
    <col min="3" max="3" width="14.25" style="8" customWidth="1"/>
    <col min="4" max="4" width="11.5" style="8" customWidth="1"/>
    <col min="5" max="5" width="2" style="44" customWidth="1"/>
    <col min="6" max="6" width="15.5" style="8" customWidth="1"/>
    <col min="7" max="7" width="11.75" style="8" customWidth="1"/>
    <col min="8" max="8" width="4" style="8" customWidth="1"/>
    <col min="9" max="9" width="2.5" style="8" customWidth="1"/>
    <col min="10" max="10" width="11.75" style="8" customWidth="1"/>
    <col min="11" max="11" width="24" style="8" customWidth="1"/>
    <col min="12" max="12" width="15.25" style="8" customWidth="1"/>
    <col min="13" max="13" width="16.5" style="8" customWidth="1"/>
    <col min="14" max="14" width="14.625" style="8" customWidth="1"/>
    <col min="15" max="15" width="0.875" style="8" customWidth="1"/>
    <col min="16" max="16" width="8.625" customWidth="1"/>
    <col min="17" max="16384" width="9" style="8"/>
  </cols>
  <sheetData>
    <row r="1" spans="1:15" ht="60.75" customHeight="1" x14ac:dyDescent="0.25">
      <c r="B1" s="9" t="s">
        <v>0</v>
      </c>
      <c r="C1" s="10"/>
      <c r="D1" s="10"/>
      <c r="E1" s="10"/>
      <c r="F1" s="11"/>
      <c r="G1" s="11"/>
      <c r="H1" s="11"/>
      <c r="I1" s="12"/>
      <c r="J1" s="9" t="s">
        <v>16</v>
      </c>
      <c r="K1" s="9"/>
      <c r="L1" s="9"/>
      <c r="M1" s="9"/>
      <c r="N1" s="9"/>
    </row>
    <row r="2" spans="1:15" ht="30.75" customHeight="1" x14ac:dyDescent="0.25">
      <c r="A2" s="13"/>
      <c r="B2" s="14" t="s">
        <v>1</v>
      </c>
      <c r="D2" s="15"/>
      <c r="E2" s="16"/>
      <c r="H2" s="15"/>
      <c r="K2" s="17"/>
      <c r="L2" s="17"/>
      <c r="M2" s="17"/>
      <c r="N2" s="17"/>
    </row>
    <row r="3" spans="1:15" ht="15" customHeight="1" x14ac:dyDescent="0.25">
      <c r="A3" s="13"/>
      <c r="B3" s="18" t="s">
        <v>2</v>
      </c>
      <c r="C3" s="28" t="s">
        <v>8</v>
      </c>
      <c r="E3" s="15"/>
      <c r="G3" s="60">
        <f>D17-SUM(BudgetDetails[Projected cost])</f>
        <v>1585</v>
      </c>
      <c r="H3" s="15"/>
      <c r="K3" s="17"/>
      <c r="L3" s="17"/>
      <c r="M3" s="17"/>
      <c r="N3" s="17"/>
    </row>
    <row r="4" spans="1:15" ht="15" customHeight="1" x14ac:dyDescent="0.25">
      <c r="A4" s="13"/>
      <c r="B4" s="18" t="s">
        <v>3</v>
      </c>
      <c r="C4" s="28" t="s">
        <v>9</v>
      </c>
      <c r="E4" s="15"/>
      <c r="G4" s="60">
        <f>D11-SUM(BudgetDetails[Actual cost])</f>
        <v>1740</v>
      </c>
      <c r="H4" s="15"/>
      <c r="K4" s="17"/>
      <c r="L4" s="17"/>
      <c r="M4" s="17"/>
      <c r="N4" s="17"/>
    </row>
    <row r="5" spans="1:15" ht="15" customHeight="1" x14ac:dyDescent="0.25">
      <c r="B5" s="18" t="s">
        <v>4</v>
      </c>
      <c r="C5" s="28" t="s">
        <v>10</v>
      </c>
      <c r="E5" s="15"/>
      <c r="G5" s="60">
        <f>G4-G3</f>
        <v>155</v>
      </c>
      <c r="H5" s="40"/>
      <c r="K5" s="17"/>
      <c r="L5" s="17"/>
      <c r="M5" s="17"/>
      <c r="N5" s="17"/>
    </row>
    <row r="6" spans="1:15" ht="15" customHeight="1" x14ac:dyDescent="0.25">
      <c r="B6" s="19"/>
      <c r="C6" s="10"/>
      <c r="D6" s="39"/>
      <c r="E6" s="10"/>
      <c r="F6" s="10"/>
      <c r="G6" s="10"/>
      <c r="H6" s="39"/>
      <c r="K6" s="17"/>
      <c r="L6" s="17"/>
      <c r="M6" s="17"/>
      <c r="N6" s="17"/>
    </row>
    <row r="7" spans="1:15" ht="30" customHeight="1" x14ac:dyDescent="0.25">
      <c r="A7" s="15"/>
      <c r="B7" s="20" t="s">
        <v>5</v>
      </c>
      <c r="C7" s="16"/>
      <c r="D7" s="34"/>
      <c r="E7" s="35"/>
      <c r="F7" s="20" t="s">
        <v>15</v>
      </c>
      <c r="G7" s="21"/>
      <c r="H7" s="16"/>
      <c r="J7" s="33" t="s">
        <v>17</v>
      </c>
      <c r="K7" s="32"/>
      <c r="L7" s="32"/>
      <c r="M7" s="32"/>
      <c r="N7" s="32"/>
    </row>
    <row r="8" spans="1:15" ht="15" customHeight="1" x14ac:dyDescent="0.25">
      <c r="A8" s="15"/>
      <c r="B8" s="48" t="s">
        <v>6</v>
      </c>
      <c r="C8" s="15" t="s">
        <v>11</v>
      </c>
      <c r="D8" s="60">
        <v>5800</v>
      </c>
      <c r="E8" s="36"/>
      <c r="F8" s="49" t="s">
        <v>6</v>
      </c>
      <c r="G8" s="50">
        <f>SUM(BudgetDetails[Actual cost])</f>
        <v>7860</v>
      </c>
      <c r="H8" s="15"/>
      <c r="K8" s="31"/>
      <c r="L8" s="31"/>
      <c r="M8" s="31"/>
      <c r="N8" s="15"/>
      <c r="O8" s="15"/>
    </row>
    <row r="9" spans="1:15" ht="15" customHeight="1" x14ac:dyDescent="0.25">
      <c r="A9" s="15"/>
      <c r="B9" s="48"/>
      <c r="C9" s="15" t="s">
        <v>12</v>
      </c>
      <c r="D9" s="60">
        <v>2300</v>
      </c>
      <c r="E9" s="36"/>
      <c r="F9" s="49"/>
      <c r="G9" s="50"/>
      <c r="H9" s="15"/>
      <c r="K9" s="30" t="s">
        <v>18</v>
      </c>
      <c r="L9" s="29" t="s">
        <v>96</v>
      </c>
      <c r="M9" s="29" t="s">
        <v>97</v>
      </c>
      <c r="N9" s="29" t="s">
        <v>31</v>
      </c>
      <c r="O9" s="15"/>
    </row>
    <row r="10" spans="1:15" ht="15" customHeight="1" x14ac:dyDescent="0.25">
      <c r="A10" s="15"/>
      <c r="B10" s="48"/>
      <c r="C10" s="15" t="s">
        <v>13</v>
      </c>
      <c r="D10" s="60">
        <v>1500</v>
      </c>
      <c r="E10" s="36"/>
      <c r="F10" s="49"/>
      <c r="G10" s="50"/>
      <c r="H10" s="41"/>
      <c r="K10" s="1" t="s">
        <v>19</v>
      </c>
      <c r="L10" s="47">
        <v>140</v>
      </c>
      <c r="M10" s="47">
        <v>140</v>
      </c>
      <c r="N10" s="47">
        <v>0</v>
      </c>
    </row>
    <row r="11" spans="1:15" ht="15" customHeight="1" x14ac:dyDescent="0.25">
      <c r="A11" s="15"/>
      <c r="B11" s="48"/>
      <c r="C11" s="22" t="s">
        <v>14</v>
      </c>
      <c r="D11" s="61">
        <f>SUM(D8:D10)</f>
        <v>9600</v>
      </c>
      <c r="E11" s="36"/>
      <c r="F11" s="49"/>
      <c r="G11" s="50"/>
      <c r="H11" s="41"/>
      <c r="K11" s="1"/>
      <c r="L11" s="55"/>
      <c r="M11" s="55"/>
      <c r="N11" s="55"/>
    </row>
    <row r="12" spans="1:15" ht="15" customHeight="1" x14ac:dyDescent="0.25">
      <c r="A12" s="15"/>
      <c r="B12" s="43"/>
      <c r="C12" s="10"/>
      <c r="D12" s="10"/>
      <c r="E12" s="37"/>
      <c r="F12" s="23"/>
      <c r="G12" s="38"/>
      <c r="H12" s="10"/>
      <c r="K12" s="1" t="s">
        <v>20</v>
      </c>
      <c r="L12" s="47">
        <v>400</v>
      </c>
      <c r="M12" s="47">
        <v>358</v>
      </c>
      <c r="N12" s="47">
        <v>42</v>
      </c>
    </row>
    <row r="13" spans="1:15" ht="15" customHeight="1" x14ac:dyDescent="0.25">
      <c r="A13" s="15"/>
      <c r="B13" s="53" t="s">
        <v>7</v>
      </c>
      <c r="C13" s="15"/>
      <c r="D13" s="15"/>
      <c r="E13" s="36"/>
      <c r="F13" s="51" t="s">
        <v>7</v>
      </c>
      <c r="G13" s="52">
        <f>SUM(BudgetDetails[Projected cost])</f>
        <v>7915</v>
      </c>
      <c r="H13" s="15"/>
      <c r="K13" s="1"/>
      <c r="L13" s="55"/>
      <c r="M13" s="55"/>
      <c r="N13" s="55"/>
    </row>
    <row r="14" spans="1:15" ht="15" customHeight="1" x14ac:dyDescent="0.25">
      <c r="A14" s="15"/>
      <c r="B14" s="54"/>
      <c r="C14" s="15" t="s">
        <v>11</v>
      </c>
      <c r="D14" s="60">
        <v>6000</v>
      </c>
      <c r="E14" s="36"/>
      <c r="F14" s="49"/>
      <c r="G14" s="50"/>
      <c r="H14" s="40"/>
      <c r="K14" s="1" t="s">
        <v>21</v>
      </c>
      <c r="L14" s="47">
        <v>1100</v>
      </c>
      <c r="M14" s="47">
        <v>1320</v>
      </c>
      <c r="N14" s="47">
        <v>-220</v>
      </c>
    </row>
    <row r="15" spans="1:15" ht="15" customHeight="1" x14ac:dyDescent="0.25">
      <c r="A15" s="15"/>
      <c r="B15" s="54"/>
      <c r="C15" s="15" t="s">
        <v>12</v>
      </c>
      <c r="D15" s="60">
        <v>1000</v>
      </c>
      <c r="E15" s="36"/>
      <c r="F15" s="49"/>
      <c r="G15" s="50"/>
      <c r="H15" s="41"/>
      <c r="K15" s="1"/>
      <c r="L15" s="55"/>
      <c r="M15" s="55"/>
      <c r="N15" s="55"/>
    </row>
    <row r="16" spans="1:15" ht="15" customHeight="1" x14ac:dyDescent="0.25">
      <c r="A16" s="15"/>
      <c r="B16" s="54"/>
      <c r="C16" s="15" t="s">
        <v>13</v>
      </c>
      <c r="D16" s="60">
        <v>2500</v>
      </c>
      <c r="E16" s="36"/>
      <c r="F16" s="49"/>
      <c r="G16" s="50"/>
      <c r="H16" s="41"/>
      <c r="K16" s="1" t="s">
        <v>22</v>
      </c>
      <c r="L16" s="47">
        <v>100</v>
      </c>
      <c r="M16" s="47">
        <v>125</v>
      </c>
      <c r="N16" s="47">
        <v>-25</v>
      </c>
    </row>
    <row r="17" spans="1:14" ht="15" customHeight="1" x14ac:dyDescent="0.25">
      <c r="A17" s="15"/>
      <c r="B17" s="54"/>
      <c r="C17" s="22" t="s">
        <v>14</v>
      </c>
      <c r="D17" s="61">
        <f>SUM(D14:D16)</f>
        <v>9500</v>
      </c>
      <c r="E17" s="45"/>
      <c r="F17" s="49"/>
      <c r="G17" s="50"/>
      <c r="H17" s="41"/>
      <c r="K17" s="1"/>
      <c r="L17" s="55"/>
      <c r="M17" s="55"/>
      <c r="N17" s="55"/>
    </row>
    <row r="18" spans="1:14" ht="15" customHeight="1" x14ac:dyDescent="0.25">
      <c r="A18" s="15"/>
      <c r="B18" s="24"/>
      <c r="C18" s="11"/>
      <c r="D18" s="11"/>
      <c r="E18" s="46"/>
      <c r="F18" s="23"/>
      <c r="G18" s="38"/>
      <c r="H18" s="42"/>
      <c r="K18" s="1" t="s">
        <v>23</v>
      </c>
      <c r="L18" s="47">
        <v>2830</v>
      </c>
      <c r="M18" s="47">
        <v>2702</v>
      </c>
      <c r="N18" s="47">
        <v>128</v>
      </c>
    </row>
    <row r="19" spans="1:14" ht="15" customHeight="1" x14ac:dyDescent="0.25">
      <c r="E19" s="8"/>
      <c r="H19" s="15"/>
      <c r="K19" s="1"/>
      <c r="L19" s="55"/>
      <c r="M19" s="55"/>
      <c r="N19" s="55"/>
    </row>
    <row r="20" spans="1:14" ht="15" customHeight="1" x14ac:dyDescent="0.25">
      <c r="H20" s="15"/>
      <c r="K20" s="1" t="s">
        <v>24</v>
      </c>
      <c r="L20" s="47">
        <v>900</v>
      </c>
      <c r="M20" s="47">
        <v>900</v>
      </c>
      <c r="N20" s="47">
        <v>0</v>
      </c>
    </row>
    <row r="21" spans="1:14" ht="15" customHeight="1" x14ac:dyDescent="0.25">
      <c r="H21" s="15"/>
      <c r="K21" s="1"/>
      <c r="L21" s="55"/>
      <c r="M21" s="55"/>
      <c r="N21" s="55"/>
    </row>
    <row r="22" spans="1:14" ht="15" customHeight="1" x14ac:dyDescent="0.25">
      <c r="H22" s="15"/>
      <c r="K22" s="1" t="s">
        <v>25</v>
      </c>
      <c r="L22" s="47">
        <v>200</v>
      </c>
      <c r="M22" s="47">
        <v>200</v>
      </c>
      <c r="N22" s="47">
        <v>0</v>
      </c>
    </row>
    <row r="23" spans="1:14" ht="15" customHeight="1" x14ac:dyDescent="0.25">
      <c r="H23" s="15"/>
      <c r="K23" s="1"/>
      <c r="L23" s="55"/>
      <c r="M23" s="55"/>
      <c r="N23" s="55"/>
    </row>
    <row r="24" spans="1:14" ht="15" customHeight="1" x14ac:dyDescent="0.25">
      <c r="H24" s="15"/>
      <c r="K24" s="1" t="s">
        <v>26</v>
      </c>
      <c r="L24" s="47">
        <v>150</v>
      </c>
      <c r="M24" s="47">
        <v>140</v>
      </c>
      <c r="N24" s="47">
        <v>10</v>
      </c>
    </row>
    <row r="25" spans="1:14" ht="15" customHeight="1" x14ac:dyDescent="0.25">
      <c r="H25" s="15"/>
      <c r="K25" s="1"/>
      <c r="L25" s="55"/>
      <c r="M25" s="55"/>
      <c r="N25" s="55"/>
    </row>
    <row r="26" spans="1:14" ht="15" customHeight="1" x14ac:dyDescent="0.25">
      <c r="H26" s="15"/>
      <c r="K26" s="1" t="s">
        <v>27</v>
      </c>
      <c r="L26" s="47">
        <v>170</v>
      </c>
      <c r="M26" s="47">
        <v>100</v>
      </c>
      <c r="N26" s="47">
        <v>70</v>
      </c>
    </row>
    <row r="27" spans="1:14" ht="15" customHeight="1" x14ac:dyDescent="0.25">
      <c r="H27" s="15"/>
      <c r="K27" s="1"/>
      <c r="L27" s="55"/>
      <c r="M27" s="55"/>
      <c r="N27" s="55"/>
    </row>
    <row r="28" spans="1:14" ht="15" customHeight="1" x14ac:dyDescent="0.25">
      <c r="H28" s="15"/>
      <c r="K28" s="1" t="s">
        <v>28</v>
      </c>
      <c r="L28" s="47">
        <v>200</v>
      </c>
      <c r="M28" s="47">
        <v>200</v>
      </c>
      <c r="N28" s="47">
        <v>0</v>
      </c>
    </row>
    <row r="29" spans="1:14" ht="15" customHeight="1" x14ac:dyDescent="0.25">
      <c r="H29" s="15"/>
      <c r="K29" s="1"/>
      <c r="L29" s="55"/>
      <c r="M29" s="55"/>
      <c r="N29" s="55"/>
    </row>
    <row r="30" spans="1:14" ht="15" customHeight="1" x14ac:dyDescent="0.25">
      <c r="H30" s="15"/>
      <c r="K30" s="1" t="s">
        <v>29</v>
      </c>
      <c r="L30" s="47">
        <v>300</v>
      </c>
      <c r="M30" s="47">
        <v>300</v>
      </c>
      <c r="N30" s="47">
        <v>0</v>
      </c>
    </row>
    <row r="31" spans="1:14" ht="15" customHeight="1" x14ac:dyDescent="0.25">
      <c r="H31" s="15"/>
      <c r="K31" s="1"/>
      <c r="L31" s="55"/>
      <c r="M31" s="55"/>
      <c r="N31" s="55"/>
    </row>
    <row r="32" spans="1:14" ht="15" customHeight="1" x14ac:dyDescent="0.25">
      <c r="H32" s="15"/>
      <c r="K32" s="1" t="s">
        <v>30</v>
      </c>
      <c r="L32" s="47">
        <v>1425</v>
      </c>
      <c r="M32" s="47">
        <v>1375</v>
      </c>
      <c r="N32" s="47">
        <v>50</v>
      </c>
    </row>
    <row r="33" spans="2:15" ht="15" customHeight="1" x14ac:dyDescent="0.25">
      <c r="H33" s="15"/>
      <c r="K33" s="1"/>
      <c r="L33" s="55"/>
      <c r="M33" s="55"/>
      <c r="N33" s="55"/>
    </row>
    <row r="34" spans="2:15" ht="15" customHeight="1" x14ac:dyDescent="0.25">
      <c r="H34" s="15"/>
      <c r="K34" s="1" t="s">
        <v>98</v>
      </c>
      <c r="L34" s="47">
        <v>7915</v>
      </c>
      <c r="M34" s="47">
        <v>7860</v>
      </c>
      <c r="N34" s="47">
        <v>55</v>
      </c>
    </row>
    <row r="35" spans="2:15" ht="15" customHeight="1" x14ac:dyDescent="0.25">
      <c r="H35" s="15"/>
      <c r="K35"/>
      <c r="L35"/>
      <c r="M35"/>
      <c r="N35"/>
    </row>
    <row r="36" spans="2:15" ht="15" customHeight="1" x14ac:dyDescent="0.25">
      <c r="F36" s="25"/>
      <c r="G36" s="25"/>
      <c r="H36" s="27"/>
      <c r="K36"/>
      <c r="L36"/>
      <c r="M36"/>
      <c r="N36"/>
    </row>
    <row r="37" spans="2:15" ht="15" customHeight="1" x14ac:dyDescent="0.25">
      <c r="F37" s="25"/>
      <c r="G37" s="25"/>
      <c r="H37" s="27"/>
      <c r="K37"/>
      <c r="L37"/>
      <c r="M37"/>
      <c r="N37"/>
    </row>
    <row r="38" spans="2:15" ht="15" customHeight="1" x14ac:dyDescent="0.25">
      <c r="F38" s="25"/>
      <c r="G38" s="25"/>
      <c r="H38" s="27"/>
      <c r="K38"/>
      <c r="L38"/>
      <c r="M38"/>
      <c r="N38"/>
    </row>
    <row r="39" spans="2:15" ht="15" customHeight="1" x14ac:dyDescent="0.25">
      <c r="F39" s="25"/>
      <c r="G39" s="25"/>
      <c r="H39" s="27"/>
      <c r="K39"/>
      <c r="L39"/>
      <c r="M39"/>
      <c r="N39"/>
    </row>
    <row r="40" spans="2:15" ht="15" customHeight="1" x14ac:dyDescent="0.25">
      <c r="F40" s="25"/>
      <c r="G40" s="25"/>
      <c r="H40" s="27"/>
      <c r="K40"/>
      <c r="L40"/>
      <c r="M40"/>
      <c r="N40"/>
    </row>
    <row r="41" spans="2:15" ht="15" customHeight="1" x14ac:dyDescent="0.25">
      <c r="F41" s="25"/>
      <c r="G41" s="25"/>
      <c r="H41" s="27"/>
      <c r="K41"/>
      <c r="L41"/>
      <c r="M41"/>
      <c r="N41"/>
    </row>
    <row r="42" spans="2:15" ht="15" customHeight="1" x14ac:dyDescent="0.25">
      <c r="K42"/>
      <c r="L42"/>
      <c r="M42"/>
      <c r="N42"/>
    </row>
    <row r="43" spans="2:15" ht="15" customHeight="1" x14ac:dyDescent="0.25">
      <c r="K43"/>
      <c r="L43"/>
      <c r="M43"/>
      <c r="N43"/>
    </row>
    <row r="44" spans="2:15" ht="15" customHeight="1" x14ac:dyDescent="0.25">
      <c r="K44"/>
      <c r="L44"/>
      <c r="M44"/>
      <c r="N44"/>
    </row>
    <row r="45" spans="2:15" ht="15" customHeight="1" x14ac:dyDescent="0.25">
      <c r="K45"/>
      <c r="L45"/>
      <c r="M45"/>
      <c r="N45"/>
    </row>
    <row r="46" spans="2:15" ht="15" customHeight="1" x14ac:dyDescent="0.25">
      <c r="J46"/>
      <c r="K46"/>
      <c r="L46"/>
      <c r="M46"/>
      <c r="N46"/>
    </row>
    <row r="47" spans="2:15" x14ac:dyDescent="0.25">
      <c r="B47"/>
      <c r="C47"/>
      <c r="D47"/>
      <c r="E47" s="3"/>
      <c r="F47"/>
      <c r="G47"/>
      <c r="H47"/>
      <c r="I47"/>
      <c r="J47"/>
      <c r="K47"/>
      <c r="L47"/>
      <c r="M47"/>
      <c r="N47"/>
      <c r="O47"/>
    </row>
    <row r="48" spans="2:15" customFormat="1" x14ac:dyDescent="0.25">
      <c r="E48" s="3"/>
    </row>
    <row r="49" spans="5:5" customFormat="1" x14ac:dyDescent="0.25">
      <c r="E49" s="3"/>
    </row>
    <row r="50" spans="5:5" customFormat="1" x14ac:dyDescent="0.25">
      <c r="E50" s="3"/>
    </row>
    <row r="51" spans="5:5" customFormat="1" x14ac:dyDescent="0.25">
      <c r="E51" s="3"/>
    </row>
    <row r="52" spans="5:5" customFormat="1" x14ac:dyDescent="0.25">
      <c r="E52" s="3"/>
    </row>
    <row r="53" spans="5:5" customFormat="1" x14ac:dyDescent="0.25">
      <c r="E53" s="3"/>
    </row>
    <row r="54" spans="5:5" customFormat="1" x14ac:dyDescent="0.25">
      <c r="E54" s="3"/>
    </row>
    <row r="55" spans="5:5" customFormat="1" x14ac:dyDescent="0.25">
      <c r="E55" s="3"/>
    </row>
    <row r="56" spans="5:5" customFormat="1" x14ac:dyDescent="0.25">
      <c r="E56" s="3"/>
    </row>
    <row r="57" spans="5:5" customFormat="1" x14ac:dyDescent="0.25">
      <c r="E57" s="3"/>
    </row>
    <row r="58" spans="5:5" customFormat="1" x14ac:dyDescent="0.25">
      <c r="E58" s="3"/>
    </row>
    <row r="59" spans="5:5" customFormat="1" x14ac:dyDescent="0.25">
      <c r="E59" s="3"/>
    </row>
    <row r="60" spans="5:5" customFormat="1" x14ac:dyDescent="0.25">
      <c r="E60" s="3"/>
    </row>
    <row r="61" spans="5:5" customFormat="1" x14ac:dyDescent="0.25">
      <c r="E61" s="3"/>
    </row>
    <row r="62" spans="5:5" customFormat="1" x14ac:dyDescent="0.25">
      <c r="E62" s="3"/>
    </row>
    <row r="63" spans="5:5" customFormat="1" x14ac:dyDescent="0.25">
      <c r="E63" s="3"/>
    </row>
    <row r="64" spans="5:5" customFormat="1" x14ac:dyDescent="0.25">
      <c r="E64" s="3"/>
    </row>
    <row r="65" spans="5:5" customFormat="1" x14ac:dyDescent="0.25">
      <c r="E65" s="3"/>
    </row>
    <row r="66" spans="5:5" customFormat="1" x14ac:dyDescent="0.25">
      <c r="E66" s="3"/>
    </row>
    <row r="67" spans="5:5" customFormat="1" x14ac:dyDescent="0.25">
      <c r="E67" s="3"/>
    </row>
    <row r="68" spans="5:5" customFormat="1" x14ac:dyDescent="0.25">
      <c r="E68" s="3"/>
    </row>
    <row r="69" spans="5:5" customFormat="1" x14ac:dyDescent="0.25">
      <c r="E69" s="3"/>
    </row>
    <row r="70" spans="5:5" customFormat="1" x14ac:dyDescent="0.25">
      <c r="E70" s="3"/>
    </row>
    <row r="71" spans="5:5" customFormat="1" x14ac:dyDescent="0.25">
      <c r="E71" s="3"/>
    </row>
    <row r="72" spans="5:5" customFormat="1" x14ac:dyDescent="0.25">
      <c r="E72" s="3"/>
    </row>
    <row r="73" spans="5:5" customFormat="1" x14ac:dyDescent="0.25">
      <c r="E73" s="3"/>
    </row>
    <row r="74" spans="5:5" customFormat="1" x14ac:dyDescent="0.25">
      <c r="E74" s="3"/>
    </row>
    <row r="75" spans="5:5" customFormat="1" x14ac:dyDescent="0.25">
      <c r="E75" s="3"/>
    </row>
    <row r="76" spans="5:5" customFormat="1" x14ac:dyDescent="0.25">
      <c r="E76" s="3"/>
    </row>
    <row r="77" spans="5:5" customFormat="1" x14ac:dyDescent="0.25">
      <c r="E77" s="3"/>
    </row>
    <row r="78" spans="5:5" customFormat="1" x14ac:dyDescent="0.25">
      <c r="E78" s="3"/>
    </row>
    <row r="79" spans="5:5" customFormat="1" x14ac:dyDescent="0.25">
      <c r="E79" s="3"/>
    </row>
    <row r="80" spans="5:5" customFormat="1" x14ac:dyDescent="0.25">
      <c r="E80" s="3"/>
    </row>
    <row r="81" spans="5:5" customFormat="1" x14ac:dyDescent="0.25">
      <c r="E81" s="3"/>
    </row>
    <row r="82" spans="5:5" customFormat="1" x14ac:dyDescent="0.25">
      <c r="E82" s="3"/>
    </row>
    <row r="83" spans="5:5" customFormat="1" x14ac:dyDescent="0.25">
      <c r="E83" s="3"/>
    </row>
    <row r="84" spans="5:5" customFormat="1" x14ac:dyDescent="0.25">
      <c r="E84" s="3"/>
    </row>
    <row r="85" spans="5:5" customFormat="1" x14ac:dyDescent="0.25">
      <c r="E85" s="3"/>
    </row>
    <row r="86" spans="5:5" customFormat="1" x14ac:dyDescent="0.25">
      <c r="E86" s="3"/>
    </row>
    <row r="87" spans="5:5" customFormat="1" x14ac:dyDescent="0.25">
      <c r="E87" s="3"/>
    </row>
    <row r="88" spans="5:5" customFormat="1" x14ac:dyDescent="0.25">
      <c r="E88" s="3"/>
    </row>
    <row r="89" spans="5:5" customFormat="1" x14ac:dyDescent="0.25">
      <c r="E89" s="3"/>
    </row>
    <row r="90" spans="5:5" customFormat="1" x14ac:dyDescent="0.25">
      <c r="E90" s="3"/>
    </row>
    <row r="91" spans="5:5" customFormat="1" x14ac:dyDescent="0.25">
      <c r="E91" s="3"/>
    </row>
    <row r="92" spans="5:5" customFormat="1" x14ac:dyDescent="0.25">
      <c r="E92" s="3"/>
    </row>
    <row r="93" spans="5:5" customFormat="1" x14ac:dyDescent="0.25">
      <c r="E93" s="3"/>
    </row>
    <row r="94" spans="5:5" customFormat="1" x14ac:dyDescent="0.25">
      <c r="E94" s="3"/>
    </row>
    <row r="95" spans="5:5" customFormat="1" x14ac:dyDescent="0.25">
      <c r="E95" s="3"/>
    </row>
    <row r="96" spans="5:5" customFormat="1" x14ac:dyDescent="0.25">
      <c r="E96" s="3"/>
    </row>
    <row r="97" spans="5:5" customFormat="1" x14ac:dyDescent="0.25">
      <c r="E97" s="3"/>
    </row>
    <row r="98" spans="5:5" customFormat="1" x14ac:dyDescent="0.25">
      <c r="E98" s="3"/>
    </row>
    <row r="99" spans="5:5" customFormat="1" x14ac:dyDescent="0.25">
      <c r="E99" s="3"/>
    </row>
    <row r="100" spans="5:5" customFormat="1" x14ac:dyDescent="0.25">
      <c r="E100" s="3"/>
    </row>
    <row r="101" spans="5:5" customFormat="1" x14ac:dyDescent="0.25">
      <c r="E101" s="3"/>
    </row>
    <row r="102" spans="5:5" customFormat="1" x14ac:dyDescent="0.25">
      <c r="E102" s="3"/>
    </row>
    <row r="103" spans="5:5" customFormat="1" x14ac:dyDescent="0.25">
      <c r="E103" s="3"/>
    </row>
    <row r="104" spans="5:5" customFormat="1" x14ac:dyDescent="0.25">
      <c r="E104" s="3"/>
    </row>
    <row r="105" spans="5:5" customFormat="1" x14ac:dyDescent="0.25">
      <c r="E105" s="3"/>
    </row>
    <row r="106" spans="5:5" customFormat="1" x14ac:dyDescent="0.25">
      <c r="E106" s="3"/>
    </row>
    <row r="107" spans="5:5" customFormat="1" x14ac:dyDescent="0.25">
      <c r="E107" s="3"/>
    </row>
    <row r="108" spans="5:5" customFormat="1" x14ac:dyDescent="0.25">
      <c r="E108" s="3"/>
    </row>
    <row r="109" spans="5:5" customFormat="1" x14ac:dyDescent="0.25">
      <c r="E109" s="3"/>
    </row>
    <row r="110" spans="5:5" customFormat="1" x14ac:dyDescent="0.25">
      <c r="E110" s="3"/>
    </row>
    <row r="111" spans="5:5" customFormat="1" x14ac:dyDescent="0.25">
      <c r="E111" s="3"/>
    </row>
    <row r="112" spans="5:5" customFormat="1" x14ac:dyDescent="0.25">
      <c r="E112" s="3"/>
    </row>
    <row r="113" spans="5:5" customFormat="1" x14ac:dyDescent="0.25">
      <c r="E113" s="3"/>
    </row>
    <row r="114" spans="5:5" customFormat="1" x14ac:dyDescent="0.25">
      <c r="E114" s="3"/>
    </row>
    <row r="115" spans="5:5" customFormat="1" x14ac:dyDescent="0.25">
      <c r="E115" s="3"/>
    </row>
    <row r="116" spans="5:5" customFormat="1" x14ac:dyDescent="0.25">
      <c r="E116" s="3"/>
    </row>
    <row r="117" spans="5:5" customFormat="1" x14ac:dyDescent="0.25">
      <c r="E117" s="3"/>
    </row>
    <row r="118" spans="5:5" customFormat="1" x14ac:dyDescent="0.25">
      <c r="E118" s="3"/>
    </row>
    <row r="119" spans="5:5" customFormat="1" x14ac:dyDescent="0.25">
      <c r="E119" s="3"/>
    </row>
    <row r="120" spans="5:5" customFormat="1" x14ac:dyDescent="0.25">
      <c r="E120" s="3"/>
    </row>
    <row r="121" spans="5:5" customFormat="1" x14ac:dyDescent="0.25">
      <c r="E121" s="3"/>
    </row>
    <row r="122" spans="5:5" customFormat="1" x14ac:dyDescent="0.25">
      <c r="E122" s="3"/>
    </row>
    <row r="123" spans="5:5" customFormat="1" x14ac:dyDescent="0.25">
      <c r="E123" s="3"/>
    </row>
    <row r="124" spans="5:5" customFormat="1" x14ac:dyDescent="0.25">
      <c r="E124" s="3"/>
    </row>
    <row r="125" spans="5:5" customFormat="1" x14ac:dyDescent="0.25">
      <c r="E125" s="3"/>
    </row>
    <row r="126" spans="5:5" customFormat="1" x14ac:dyDescent="0.25">
      <c r="E126" s="3"/>
    </row>
    <row r="127" spans="5:5" customFormat="1" x14ac:dyDescent="0.25">
      <c r="E127" s="3"/>
    </row>
    <row r="128" spans="5:5" customFormat="1" x14ac:dyDescent="0.25">
      <c r="E128" s="3"/>
    </row>
    <row r="129" spans="5:5" customFormat="1" x14ac:dyDescent="0.25">
      <c r="E129" s="3"/>
    </row>
    <row r="130" spans="5:5" customFormat="1" x14ac:dyDescent="0.25">
      <c r="E130" s="3"/>
    </row>
    <row r="131" spans="5:5" customFormat="1" x14ac:dyDescent="0.25">
      <c r="E131" s="3"/>
    </row>
    <row r="132" spans="5:5" customFormat="1" x14ac:dyDescent="0.25">
      <c r="E132" s="3"/>
    </row>
    <row r="133" spans="5:5" customFormat="1" x14ac:dyDescent="0.25">
      <c r="E133" s="3"/>
    </row>
    <row r="134" spans="5:5" customFormat="1" x14ac:dyDescent="0.25">
      <c r="E134" s="3"/>
    </row>
    <row r="135" spans="5:5" customFormat="1" x14ac:dyDescent="0.25">
      <c r="E135" s="3"/>
    </row>
    <row r="136" spans="5:5" customFormat="1" x14ac:dyDescent="0.25">
      <c r="E136" s="3"/>
    </row>
    <row r="137" spans="5:5" customFormat="1" x14ac:dyDescent="0.25">
      <c r="E137" s="3"/>
    </row>
    <row r="138" spans="5:5" customFormat="1" x14ac:dyDescent="0.25">
      <c r="E138" s="3"/>
    </row>
    <row r="139" spans="5:5" customFormat="1" x14ac:dyDescent="0.25">
      <c r="E139" s="3"/>
    </row>
    <row r="140" spans="5:5" customFormat="1" x14ac:dyDescent="0.25">
      <c r="E140" s="3"/>
    </row>
    <row r="141" spans="5:5" customFormat="1" x14ac:dyDescent="0.25">
      <c r="E141" s="3"/>
    </row>
    <row r="142" spans="5:5" customFormat="1" x14ac:dyDescent="0.25">
      <c r="E142" s="3"/>
    </row>
    <row r="143" spans="5:5" customFormat="1" x14ac:dyDescent="0.25">
      <c r="E143" s="3"/>
    </row>
    <row r="144" spans="5:5" customFormat="1" x14ac:dyDescent="0.25">
      <c r="E144" s="3"/>
    </row>
    <row r="145" spans="5:5" customFormat="1" x14ac:dyDescent="0.25">
      <c r="E145" s="3"/>
    </row>
    <row r="146" spans="5:5" customFormat="1" x14ac:dyDescent="0.25">
      <c r="E146" s="3"/>
    </row>
    <row r="147" spans="5:5" customFormat="1" x14ac:dyDescent="0.25">
      <c r="E147" s="3"/>
    </row>
    <row r="148" spans="5:5" customFormat="1" x14ac:dyDescent="0.25">
      <c r="E148" s="3"/>
    </row>
    <row r="149" spans="5:5" customFormat="1" x14ac:dyDescent="0.25">
      <c r="E149" s="3"/>
    </row>
    <row r="150" spans="5:5" customFormat="1" x14ac:dyDescent="0.25">
      <c r="E150" s="3"/>
    </row>
    <row r="151" spans="5:5" customFormat="1" x14ac:dyDescent="0.25">
      <c r="E151" s="3"/>
    </row>
    <row r="152" spans="5:5" customFormat="1" x14ac:dyDescent="0.25">
      <c r="E152" s="3"/>
    </row>
    <row r="153" spans="5:5" customFormat="1" x14ac:dyDescent="0.25">
      <c r="E153" s="3"/>
    </row>
    <row r="154" spans="5:5" customFormat="1" x14ac:dyDescent="0.25">
      <c r="E154" s="3"/>
    </row>
    <row r="155" spans="5:5" customFormat="1" x14ac:dyDescent="0.25">
      <c r="E155" s="3"/>
    </row>
    <row r="156" spans="5:5" customFormat="1" x14ac:dyDescent="0.25">
      <c r="E156" s="3"/>
    </row>
    <row r="157" spans="5:5" customFormat="1" x14ac:dyDescent="0.25">
      <c r="E157" s="3"/>
    </row>
    <row r="158" spans="5:5" customFormat="1" x14ac:dyDescent="0.25">
      <c r="E158" s="3"/>
    </row>
    <row r="159" spans="5:5" customFormat="1" x14ac:dyDescent="0.25">
      <c r="E159" s="3"/>
    </row>
    <row r="160" spans="5:5" customFormat="1" x14ac:dyDescent="0.25">
      <c r="E160" s="3"/>
    </row>
    <row r="161" spans="5:14" customFormat="1" x14ac:dyDescent="0.25">
      <c r="E161" s="3"/>
    </row>
    <row r="162" spans="5:14" customFormat="1" x14ac:dyDescent="0.25">
      <c r="E162" s="3"/>
    </row>
    <row r="163" spans="5:14" customFormat="1" x14ac:dyDescent="0.25">
      <c r="E163" s="3"/>
    </row>
    <row r="164" spans="5:14" customFormat="1" x14ac:dyDescent="0.25">
      <c r="E164" s="3"/>
    </row>
    <row r="165" spans="5:14" customFormat="1" x14ac:dyDescent="0.25">
      <c r="E165" s="3"/>
    </row>
    <row r="166" spans="5:14" customFormat="1" x14ac:dyDescent="0.25">
      <c r="E166" s="3"/>
    </row>
    <row r="167" spans="5:14" customFormat="1" x14ac:dyDescent="0.25">
      <c r="E167" s="3"/>
    </row>
    <row r="168" spans="5:14" customFormat="1" x14ac:dyDescent="0.25">
      <c r="E168" s="3"/>
    </row>
    <row r="169" spans="5:14" customFormat="1" x14ac:dyDescent="0.25">
      <c r="E169" s="3"/>
    </row>
    <row r="170" spans="5:14" customFormat="1" x14ac:dyDescent="0.25">
      <c r="E170" s="3"/>
    </row>
    <row r="171" spans="5:14" customFormat="1" x14ac:dyDescent="0.25">
      <c r="E171" s="3"/>
    </row>
    <row r="172" spans="5:14" customFormat="1" x14ac:dyDescent="0.25">
      <c r="E172" s="3"/>
      <c r="J172" s="8"/>
      <c r="K172" s="8"/>
      <c r="L172" s="8"/>
      <c r="M172" s="8"/>
      <c r="N172" s="8"/>
    </row>
  </sheetData>
  <mergeCells count="6">
    <mergeCell ref="B8:B11"/>
    <mergeCell ref="F8:F11"/>
    <mergeCell ref="G8:G11"/>
    <mergeCell ref="F13:F17"/>
    <mergeCell ref="G13:G17"/>
    <mergeCell ref="B13:B17"/>
  </mergeCells>
  <pageMargins left="0.51181102362204722" right="0.51181102362204722" top="0.74803149606299213" bottom="0.74803149606299213" header="0.31496062992125984" footer="0.31496062992125984"/>
  <pageSetup paperSize="9" fitToHeight="0" orientation="portrait" horizontalDpi="200" verticalDpi="200"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B1:G351"/>
  <sheetViews>
    <sheetView showGridLines="0" zoomScale="90" zoomScaleNormal="90" workbookViewId="0">
      <pane ySplit="2" topLeftCell="A3" activePane="bottomLeft" state="frozen"/>
      <selection pane="bottomLeft"/>
    </sheetView>
  </sheetViews>
  <sheetFormatPr defaultRowHeight="13.5" x14ac:dyDescent="0.25"/>
  <cols>
    <col min="1" max="1" width="1.875" customWidth="1"/>
    <col min="2" max="2" width="26.75" customWidth="1"/>
    <col min="3" max="3" width="21.625" customWidth="1"/>
    <col min="4" max="4" width="16.25" customWidth="1"/>
    <col min="5" max="6" width="13.25" customWidth="1"/>
    <col min="7" max="7" width="22.5" customWidth="1"/>
  </cols>
  <sheetData>
    <row r="1" spans="2:7" ht="46.5" customHeight="1" x14ac:dyDescent="0.25">
      <c r="B1" s="7" t="s">
        <v>32</v>
      </c>
      <c r="C1" s="6"/>
      <c r="D1" s="6"/>
      <c r="E1" s="6"/>
      <c r="F1" s="6"/>
      <c r="G1" s="6"/>
    </row>
    <row r="2" spans="2:7" ht="25.5" customHeight="1" x14ac:dyDescent="0.25">
      <c r="B2" s="4" t="s">
        <v>33</v>
      </c>
      <c r="C2" s="4" t="s">
        <v>18</v>
      </c>
      <c r="D2" s="4" t="s">
        <v>89</v>
      </c>
      <c r="E2" s="4" t="s">
        <v>90</v>
      </c>
      <c r="F2" s="4" t="s">
        <v>4</v>
      </c>
      <c r="G2" s="4" t="s">
        <v>91</v>
      </c>
    </row>
    <row r="3" spans="2:7" ht="16.5" customHeight="1" x14ac:dyDescent="0.25">
      <c r="B3" s="2" t="s">
        <v>34</v>
      </c>
      <c r="C3" s="2" t="s">
        <v>19</v>
      </c>
      <c r="D3" s="56">
        <v>40</v>
      </c>
      <c r="E3" s="56">
        <v>40</v>
      </c>
      <c r="F3" s="56">
        <f>BudgetDetails[[#This Row],[Projected cost]]-BudgetDetails[[#This Row],[Actual cost]]</f>
        <v>0</v>
      </c>
      <c r="G3" s="58">
        <f>BudgetDetails[[#This Row],[Actual cost]]</f>
        <v>40</v>
      </c>
    </row>
    <row r="4" spans="2:7" ht="16.5" customHeight="1" x14ac:dyDescent="0.25">
      <c r="B4" s="2" t="s">
        <v>35</v>
      </c>
      <c r="C4" s="2" t="s">
        <v>19</v>
      </c>
      <c r="D4" s="56"/>
      <c r="E4" s="56"/>
      <c r="F4" s="56">
        <f>BudgetDetails[[#This Row],[Projected cost]]-BudgetDetails[[#This Row],[Actual cost]]</f>
        <v>0</v>
      </c>
      <c r="G4" s="58">
        <f>BudgetDetails[[#This Row],[Actual cost]]</f>
        <v>0</v>
      </c>
    </row>
    <row r="5" spans="2:7" ht="16.5" customHeight="1" x14ac:dyDescent="0.25">
      <c r="B5" s="2" t="s">
        <v>36</v>
      </c>
      <c r="C5" s="2" t="s">
        <v>19</v>
      </c>
      <c r="D5" s="56"/>
      <c r="E5" s="56"/>
      <c r="F5" s="56">
        <f>BudgetDetails[[#This Row],[Projected cost]]-BudgetDetails[[#This Row],[Actual cost]]</f>
        <v>0</v>
      </c>
      <c r="G5" s="58">
        <f>BudgetDetails[[#This Row],[Actual cost]]</f>
        <v>0</v>
      </c>
    </row>
    <row r="6" spans="2:7" ht="16.5" customHeight="1" x14ac:dyDescent="0.25">
      <c r="B6" s="2" t="s">
        <v>37</v>
      </c>
      <c r="C6" s="2" t="s">
        <v>19</v>
      </c>
      <c r="D6" s="56">
        <v>100</v>
      </c>
      <c r="E6" s="56">
        <v>100</v>
      </c>
      <c r="F6" s="56">
        <f>BudgetDetails[[#This Row],[Projected cost]]-BudgetDetails[[#This Row],[Actual cost]]</f>
        <v>0</v>
      </c>
      <c r="G6" s="58">
        <f>BudgetDetails[[#This Row],[Actual cost]]</f>
        <v>100</v>
      </c>
    </row>
    <row r="7" spans="2:7" ht="16.5" customHeight="1" x14ac:dyDescent="0.25">
      <c r="B7" s="2" t="s">
        <v>38</v>
      </c>
      <c r="C7" s="2" t="s">
        <v>20</v>
      </c>
      <c r="D7" s="56">
        <v>50</v>
      </c>
      <c r="E7" s="56">
        <v>40</v>
      </c>
      <c r="F7" s="56">
        <f>BudgetDetails[[#This Row],[Projected cost]]-BudgetDetails[[#This Row],[Actual cost]]</f>
        <v>10</v>
      </c>
      <c r="G7" s="58">
        <f>BudgetDetails[[#This Row],[Actual cost]]</f>
        <v>40</v>
      </c>
    </row>
    <row r="8" spans="2:7" ht="16.5" customHeight="1" x14ac:dyDescent="0.25">
      <c r="B8" s="2" t="s">
        <v>39</v>
      </c>
      <c r="C8" s="2" t="s">
        <v>20</v>
      </c>
      <c r="D8" s="56">
        <v>200</v>
      </c>
      <c r="E8" s="56">
        <v>150</v>
      </c>
      <c r="F8" s="56">
        <f>BudgetDetails[[#This Row],[Projected cost]]-BudgetDetails[[#This Row],[Actual cost]]</f>
        <v>50</v>
      </c>
      <c r="G8" s="58">
        <f>BudgetDetails[[#This Row],[Actual cost]]</f>
        <v>150</v>
      </c>
    </row>
    <row r="9" spans="2:7" ht="16.5" customHeight="1" x14ac:dyDescent="0.25">
      <c r="B9" s="2" t="s">
        <v>40</v>
      </c>
      <c r="C9" s="2" t="s">
        <v>20</v>
      </c>
      <c r="D9" s="56">
        <v>50</v>
      </c>
      <c r="E9" s="56">
        <v>28</v>
      </c>
      <c r="F9" s="56">
        <f>BudgetDetails[[#This Row],[Projected cost]]-BudgetDetails[[#This Row],[Actual cost]]</f>
        <v>22</v>
      </c>
      <c r="G9" s="58">
        <f>BudgetDetails[[#This Row],[Actual cost]]</f>
        <v>28</v>
      </c>
    </row>
    <row r="10" spans="2:7" ht="16.5" customHeight="1" x14ac:dyDescent="0.25">
      <c r="B10" s="2" t="s">
        <v>41</v>
      </c>
      <c r="C10" s="2" t="s">
        <v>20</v>
      </c>
      <c r="D10" s="56">
        <v>50</v>
      </c>
      <c r="E10" s="56">
        <v>30</v>
      </c>
      <c r="F10" s="56">
        <f>BudgetDetails[[#This Row],[Projected cost]]-BudgetDetails[[#This Row],[Actual cost]]</f>
        <v>20</v>
      </c>
      <c r="G10" s="58">
        <f>BudgetDetails[[#This Row],[Actual cost]]</f>
        <v>30</v>
      </c>
    </row>
    <row r="11" spans="2:7" ht="16.5" customHeight="1" x14ac:dyDescent="0.25">
      <c r="B11" s="2" t="s">
        <v>42</v>
      </c>
      <c r="C11" s="2" t="s">
        <v>20</v>
      </c>
      <c r="D11" s="56">
        <v>0</v>
      </c>
      <c r="E11" s="56">
        <v>40</v>
      </c>
      <c r="F11" s="56">
        <f>BudgetDetails[[#This Row],[Projected cost]]-BudgetDetails[[#This Row],[Actual cost]]</f>
        <v>-40</v>
      </c>
      <c r="G11" s="58">
        <f>BudgetDetails[[#This Row],[Actual cost]]</f>
        <v>40</v>
      </c>
    </row>
    <row r="12" spans="2:7" ht="16.5" customHeight="1" x14ac:dyDescent="0.25">
      <c r="B12" s="2" t="s">
        <v>43</v>
      </c>
      <c r="C12" s="2" t="s">
        <v>20</v>
      </c>
      <c r="D12" s="56">
        <v>20</v>
      </c>
      <c r="E12" s="56">
        <v>50</v>
      </c>
      <c r="F12" s="56">
        <f>BudgetDetails[[#This Row],[Projected cost]]-BudgetDetails[[#This Row],[Actual cost]]</f>
        <v>-30</v>
      </c>
      <c r="G12" s="58">
        <f>BudgetDetails[[#This Row],[Actual cost]]</f>
        <v>50</v>
      </c>
    </row>
    <row r="13" spans="2:7" ht="16.5" customHeight="1" x14ac:dyDescent="0.25">
      <c r="B13" s="2" t="s">
        <v>44</v>
      </c>
      <c r="C13" s="2" t="s">
        <v>20</v>
      </c>
      <c r="D13" s="56">
        <v>30</v>
      </c>
      <c r="E13" s="56">
        <v>20</v>
      </c>
      <c r="F13" s="56">
        <f>BudgetDetails[[#This Row],[Projected cost]]-BudgetDetails[[#This Row],[Actual cost]]</f>
        <v>10</v>
      </c>
      <c r="G13" s="58">
        <f>BudgetDetails[[#This Row],[Actual cost]]</f>
        <v>20</v>
      </c>
    </row>
    <row r="14" spans="2:7" ht="16.5" customHeight="1" x14ac:dyDescent="0.25">
      <c r="B14" s="2" t="s">
        <v>45</v>
      </c>
      <c r="C14" s="2" t="s">
        <v>21</v>
      </c>
      <c r="D14" s="56">
        <v>1000</v>
      </c>
      <c r="E14" s="56">
        <v>1200</v>
      </c>
      <c r="F14" s="56">
        <f>BudgetDetails[[#This Row],[Projected cost]]-BudgetDetails[[#This Row],[Actual cost]]</f>
        <v>-200</v>
      </c>
      <c r="G14" s="58">
        <f>BudgetDetails[[#This Row],[Actual cost]]</f>
        <v>1200</v>
      </c>
    </row>
    <row r="15" spans="2:7" ht="16.5" customHeight="1" x14ac:dyDescent="0.25">
      <c r="B15" s="2" t="s">
        <v>46</v>
      </c>
      <c r="C15" s="2" t="s">
        <v>21</v>
      </c>
      <c r="D15" s="56">
        <v>100</v>
      </c>
      <c r="E15" s="56">
        <v>120</v>
      </c>
      <c r="F15" s="56">
        <f>BudgetDetails[[#This Row],[Projected cost]]-BudgetDetails[[#This Row],[Actual cost]]</f>
        <v>-20</v>
      </c>
      <c r="G15" s="58">
        <f>BudgetDetails[[#This Row],[Actual cost]]</f>
        <v>120</v>
      </c>
    </row>
    <row r="16" spans="2:7" ht="16.5" customHeight="1" x14ac:dyDescent="0.25">
      <c r="B16" s="2" t="s">
        <v>47</v>
      </c>
      <c r="C16" s="2" t="s">
        <v>22</v>
      </c>
      <c r="D16" s="56">
        <v>75</v>
      </c>
      <c r="E16" s="56">
        <v>100</v>
      </c>
      <c r="F16" s="56">
        <f>BudgetDetails[[#This Row],[Projected cost]]-BudgetDetails[[#This Row],[Actual cost]]</f>
        <v>-25</v>
      </c>
      <c r="G16" s="58">
        <f>BudgetDetails[[#This Row],[Actual cost]]</f>
        <v>100</v>
      </c>
    </row>
    <row r="17" spans="2:7" ht="16.5" customHeight="1" x14ac:dyDescent="0.25">
      <c r="B17" s="2" t="s">
        <v>48</v>
      </c>
      <c r="C17" s="2" t="s">
        <v>22</v>
      </c>
      <c r="D17" s="56">
        <v>25</v>
      </c>
      <c r="E17" s="56">
        <v>25</v>
      </c>
      <c r="F17" s="56">
        <f>BudgetDetails[[#This Row],[Projected cost]]-BudgetDetails[[#This Row],[Actual cost]]</f>
        <v>0</v>
      </c>
      <c r="G17" s="58">
        <f>BudgetDetails[[#This Row],[Actual cost]]</f>
        <v>25</v>
      </c>
    </row>
    <row r="18" spans="2:7" ht="16.5" customHeight="1" x14ac:dyDescent="0.25">
      <c r="B18" s="2" t="s">
        <v>49</v>
      </c>
      <c r="C18" s="2" t="s">
        <v>22</v>
      </c>
      <c r="D18" s="56"/>
      <c r="E18" s="56"/>
      <c r="F18" s="56">
        <f>BudgetDetails[[#This Row],[Projected cost]]-BudgetDetails[[#This Row],[Actual cost]]</f>
        <v>0</v>
      </c>
      <c r="G18" s="58">
        <f>BudgetDetails[[#This Row],[Actual cost]]</f>
        <v>0</v>
      </c>
    </row>
    <row r="19" spans="2:7" ht="16.5" customHeight="1" x14ac:dyDescent="0.25">
      <c r="B19" s="2" t="s">
        <v>50</v>
      </c>
      <c r="C19" s="2" t="s">
        <v>22</v>
      </c>
      <c r="D19" s="56"/>
      <c r="E19" s="56"/>
      <c r="F19" s="56">
        <f>BudgetDetails[[#This Row],[Projected cost]]-BudgetDetails[[#This Row],[Actual cost]]</f>
        <v>0</v>
      </c>
      <c r="G19" s="58">
        <f>BudgetDetails[[#This Row],[Actual cost]]</f>
        <v>0</v>
      </c>
    </row>
    <row r="20" spans="2:7" ht="16.5" customHeight="1" x14ac:dyDescent="0.25">
      <c r="B20" s="2" t="s">
        <v>51</v>
      </c>
      <c r="C20" s="2" t="s">
        <v>23</v>
      </c>
      <c r="D20" s="56">
        <v>100</v>
      </c>
      <c r="E20" s="56">
        <v>100</v>
      </c>
      <c r="F20" s="56">
        <f>BudgetDetails[[#This Row],[Projected cost]]-BudgetDetails[[#This Row],[Actual cost]]</f>
        <v>0</v>
      </c>
      <c r="G20" s="58">
        <f>BudgetDetails[[#This Row],[Actual cost]]</f>
        <v>100</v>
      </c>
    </row>
    <row r="21" spans="2:7" ht="16.5" customHeight="1" x14ac:dyDescent="0.25">
      <c r="B21" s="2" t="s">
        <v>52</v>
      </c>
      <c r="C21" s="2" t="s">
        <v>23</v>
      </c>
      <c r="D21" s="56">
        <v>45</v>
      </c>
      <c r="E21" s="56">
        <v>50</v>
      </c>
      <c r="F21" s="56">
        <f>BudgetDetails[[#This Row],[Projected cost]]-BudgetDetails[[#This Row],[Actual cost]]</f>
        <v>-5</v>
      </c>
      <c r="G21" s="58">
        <f>BudgetDetails[[#This Row],[Actual cost]]</f>
        <v>50</v>
      </c>
    </row>
    <row r="22" spans="2:7" ht="16.5" customHeight="1" x14ac:dyDescent="0.25">
      <c r="B22" s="2" t="s">
        <v>53</v>
      </c>
      <c r="C22" s="2" t="s">
        <v>23</v>
      </c>
      <c r="D22" s="56">
        <v>300</v>
      </c>
      <c r="E22" s="56">
        <v>400</v>
      </c>
      <c r="F22" s="56">
        <f>BudgetDetails[[#This Row],[Projected cost]]-BudgetDetails[[#This Row],[Actual cost]]</f>
        <v>-100</v>
      </c>
      <c r="G22" s="58">
        <f>BudgetDetails[[#This Row],[Actual cost]]</f>
        <v>400</v>
      </c>
    </row>
    <row r="23" spans="2:7" ht="16.5" customHeight="1" x14ac:dyDescent="0.25">
      <c r="B23" s="2" t="s">
        <v>54</v>
      </c>
      <c r="C23" s="2" t="s">
        <v>23</v>
      </c>
      <c r="D23" s="56">
        <v>200</v>
      </c>
      <c r="E23" s="56"/>
      <c r="F23" s="56">
        <f>BudgetDetails[[#This Row],[Projected cost]]-BudgetDetails[[#This Row],[Actual cost]]</f>
        <v>200</v>
      </c>
      <c r="G23" s="58">
        <f>BudgetDetails[[#This Row],[Actual cost]]</f>
        <v>0</v>
      </c>
    </row>
    <row r="24" spans="2:7" ht="16.5" customHeight="1" x14ac:dyDescent="0.25">
      <c r="B24" s="2" t="s">
        <v>55</v>
      </c>
      <c r="C24" s="2" t="s">
        <v>23</v>
      </c>
      <c r="D24" s="56">
        <v>200</v>
      </c>
      <c r="E24" s="56">
        <v>150</v>
      </c>
      <c r="F24" s="56">
        <f>BudgetDetails[[#This Row],[Projected cost]]-BudgetDetails[[#This Row],[Actual cost]]</f>
        <v>50</v>
      </c>
      <c r="G24" s="58">
        <f>BudgetDetails[[#This Row],[Actual cost]]</f>
        <v>150</v>
      </c>
    </row>
    <row r="25" spans="2:7" ht="16.5" customHeight="1" x14ac:dyDescent="0.25">
      <c r="B25" s="2" t="s">
        <v>56</v>
      </c>
      <c r="C25" s="2" t="s">
        <v>23</v>
      </c>
      <c r="D25" s="56">
        <v>1700</v>
      </c>
      <c r="E25" s="56">
        <v>1700</v>
      </c>
      <c r="F25" s="56">
        <f>BudgetDetails[[#This Row],[Projected cost]]-BudgetDetails[[#This Row],[Actual cost]]</f>
        <v>0</v>
      </c>
      <c r="G25" s="58">
        <f>BudgetDetails[[#This Row],[Actual cost]]</f>
        <v>1700</v>
      </c>
    </row>
    <row r="26" spans="2:7" ht="16.5" customHeight="1" x14ac:dyDescent="0.25">
      <c r="B26" s="2" t="s">
        <v>57</v>
      </c>
      <c r="C26" s="2" t="s">
        <v>23</v>
      </c>
      <c r="D26" s="56"/>
      <c r="E26" s="56"/>
      <c r="F26" s="56">
        <f>BudgetDetails[[#This Row],[Projected cost]]-BudgetDetails[[#This Row],[Actual cost]]</f>
        <v>0</v>
      </c>
      <c r="G26" s="58">
        <f>BudgetDetails[[#This Row],[Actual cost]]</f>
        <v>0</v>
      </c>
    </row>
    <row r="27" spans="2:7" ht="16.5" customHeight="1" x14ac:dyDescent="0.25">
      <c r="B27" s="2" t="s">
        <v>58</v>
      </c>
      <c r="C27" s="2" t="s">
        <v>23</v>
      </c>
      <c r="D27" s="56">
        <v>100</v>
      </c>
      <c r="E27" s="56">
        <v>100</v>
      </c>
      <c r="F27" s="56">
        <f>BudgetDetails[[#This Row],[Projected cost]]-BudgetDetails[[#This Row],[Actual cost]]</f>
        <v>0</v>
      </c>
      <c r="G27" s="58">
        <f>BudgetDetails[[#This Row],[Actual cost]]</f>
        <v>100</v>
      </c>
    </row>
    <row r="28" spans="2:7" ht="16.5" customHeight="1" x14ac:dyDescent="0.25">
      <c r="B28" s="2" t="s">
        <v>59</v>
      </c>
      <c r="C28" s="2" t="s">
        <v>23</v>
      </c>
      <c r="D28" s="56">
        <v>60</v>
      </c>
      <c r="E28" s="56">
        <v>60</v>
      </c>
      <c r="F28" s="56">
        <f>BudgetDetails[[#This Row],[Projected cost]]-BudgetDetails[[#This Row],[Actual cost]]</f>
        <v>0</v>
      </c>
      <c r="G28" s="58">
        <f>BudgetDetails[[#This Row],[Actual cost]]</f>
        <v>60</v>
      </c>
    </row>
    <row r="29" spans="2:7" ht="16.5" customHeight="1" x14ac:dyDescent="0.25">
      <c r="B29" s="2" t="s">
        <v>60</v>
      </c>
      <c r="C29" s="2" t="s">
        <v>23</v>
      </c>
      <c r="D29" s="56">
        <v>35</v>
      </c>
      <c r="E29" s="56">
        <v>39</v>
      </c>
      <c r="F29" s="56">
        <f>BudgetDetails[[#This Row],[Projected cost]]-BudgetDetails[[#This Row],[Actual cost]]</f>
        <v>-4</v>
      </c>
      <c r="G29" s="58">
        <f>BudgetDetails[[#This Row],[Actual cost]]</f>
        <v>39</v>
      </c>
    </row>
    <row r="30" spans="2:7" ht="16.5" customHeight="1" x14ac:dyDescent="0.25">
      <c r="B30" s="2" t="s">
        <v>61</v>
      </c>
      <c r="C30" s="2" t="s">
        <v>23</v>
      </c>
      <c r="D30" s="56">
        <v>40</v>
      </c>
      <c r="E30" s="56">
        <v>55</v>
      </c>
      <c r="F30" s="56">
        <f>BudgetDetails[[#This Row],[Projected cost]]-BudgetDetails[[#This Row],[Actual cost]]</f>
        <v>-15</v>
      </c>
      <c r="G30" s="58">
        <f>BudgetDetails[[#This Row],[Actual cost]]</f>
        <v>55</v>
      </c>
    </row>
    <row r="31" spans="2:7" ht="16.5" customHeight="1" x14ac:dyDescent="0.25">
      <c r="B31" s="2" t="s">
        <v>62</v>
      </c>
      <c r="C31" s="2" t="s">
        <v>23</v>
      </c>
      <c r="D31" s="56">
        <v>25</v>
      </c>
      <c r="E31" s="56">
        <v>22</v>
      </c>
      <c r="F31" s="56">
        <f>BudgetDetails[[#This Row],[Projected cost]]-BudgetDetails[[#This Row],[Actual cost]]</f>
        <v>3</v>
      </c>
      <c r="G31" s="58">
        <f>BudgetDetails[[#This Row],[Actual cost]]</f>
        <v>22</v>
      </c>
    </row>
    <row r="32" spans="2:7" ht="16.5" customHeight="1" x14ac:dyDescent="0.25">
      <c r="B32" s="2" t="s">
        <v>63</v>
      </c>
      <c r="C32" s="2" t="s">
        <v>23</v>
      </c>
      <c r="D32" s="56">
        <v>25</v>
      </c>
      <c r="E32" s="56">
        <v>26</v>
      </c>
      <c r="F32" s="56">
        <f>BudgetDetails[[#This Row],[Projected cost]]-BudgetDetails[[#This Row],[Actual cost]]</f>
        <v>-1</v>
      </c>
      <c r="G32" s="58">
        <f>BudgetDetails[[#This Row],[Actual cost]]</f>
        <v>26</v>
      </c>
    </row>
    <row r="33" spans="2:7" ht="16.5" customHeight="1" x14ac:dyDescent="0.25">
      <c r="B33" s="2" t="s">
        <v>64</v>
      </c>
      <c r="C33" s="2" t="s">
        <v>24</v>
      </c>
      <c r="D33" s="56">
        <v>400</v>
      </c>
      <c r="E33" s="56">
        <v>400</v>
      </c>
      <c r="F33" s="56">
        <f>BudgetDetails[[#This Row],[Projected cost]]-BudgetDetails[[#This Row],[Actual cost]]</f>
        <v>0</v>
      </c>
      <c r="G33" s="58">
        <f>BudgetDetails[[#This Row],[Actual cost]]</f>
        <v>400</v>
      </c>
    </row>
    <row r="34" spans="2:7" ht="16.5" customHeight="1" x14ac:dyDescent="0.25">
      <c r="B34" s="2" t="s">
        <v>65</v>
      </c>
      <c r="C34" s="2" t="s">
        <v>24</v>
      </c>
      <c r="D34" s="56">
        <v>400</v>
      </c>
      <c r="E34" s="56">
        <v>400</v>
      </c>
      <c r="F34" s="56">
        <f>BudgetDetails[[#This Row],[Projected cost]]-BudgetDetails[[#This Row],[Actual cost]]</f>
        <v>0</v>
      </c>
      <c r="G34" s="58">
        <f>BudgetDetails[[#This Row],[Actual cost]]</f>
        <v>400</v>
      </c>
    </row>
    <row r="35" spans="2:7" ht="16.5" customHeight="1" x14ac:dyDescent="0.25">
      <c r="B35" s="2" t="s">
        <v>66</v>
      </c>
      <c r="C35" s="2" t="s">
        <v>24</v>
      </c>
      <c r="D35" s="56">
        <v>100</v>
      </c>
      <c r="E35" s="56">
        <v>100</v>
      </c>
      <c r="F35" s="56">
        <f>BudgetDetails[[#This Row],[Projected cost]]-BudgetDetails[[#This Row],[Actual cost]]</f>
        <v>0</v>
      </c>
      <c r="G35" s="58">
        <f>BudgetDetails[[#This Row],[Actual cost]]</f>
        <v>100</v>
      </c>
    </row>
    <row r="36" spans="2:7" ht="16.5" customHeight="1" x14ac:dyDescent="0.25">
      <c r="B36" s="2" t="s">
        <v>67</v>
      </c>
      <c r="C36" s="2" t="s">
        <v>25</v>
      </c>
      <c r="D36" s="56">
        <v>200</v>
      </c>
      <c r="E36" s="56">
        <v>200</v>
      </c>
      <c r="F36" s="56">
        <f>BudgetDetails[[#This Row],[Projected cost]]-BudgetDetails[[#This Row],[Actual cost]]</f>
        <v>0</v>
      </c>
      <c r="G36" s="58">
        <f>BudgetDetails[[#This Row],[Actual cost]]</f>
        <v>200</v>
      </c>
    </row>
    <row r="37" spans="2:7" ht="16.5" customHeight="1" x14ac:dyDescent="0.25">
      <c r="B37" s="2" t="s">
        <v>68</v>
      </c>
      <c r="C37" s="2" t="s">
        <v>25</v>
      </c>
      <c r="D37" s="56"/>
      <c r="E37" s="56"/>
      <c r="F37" s="56">
        <f>BudgetDetails[[#This Row],[Projected cost]]-BudgetDetails[[#This Row],[Actual cost]]</f>
        <v>0</v>
      </c>
      <c r="G37" s="58">
        <f>BudgetDetails[[#This Row],[Actual cost]]</f>
        <v>0</v>
      </c>
    </row>
    <row r="38" spans="2:7" ht="16.5" customHeight="1" x14ac:dyDescent="0.25">
      <c r="B38" s="2" t="s">
        <v>69</v>
      </c>
      <c r="C38" s="2" t="s">
        <v>25</v>
      </c>
      <c r="D38" s="56"/>
      <c r="E38" s="56"/>
      <c r="F38" s="56">
        <f>BudgetDetails[[#This Row],[Projected cost]]-BudgetDetails[[#This Row],[Actual cost]]</f>
        <v>0</v>
      </c>
      <c r="G38" s="58">
        <f>BudgetDetails[[#This Row],[Actual cost]]</f>
        <v>0</v>
      </c>
    </row>
    <row r="39" spans="2:7" ht="16.5" customHeight="1" x14ac:dyDescent="0.25">
      <c r="B39" s="2" t="s">
        <v>70</v>
      </c>
      <c r="C39" s="2" t="s">
        <v>25</v>
      </c>
      <c r="D39" s="56"/>
      <c r="E39" s="56"/>
      <c r="F39" s="56">
        <f>BudgetDetails[[#This Row],[Projected cost]]-BudgetDetails[[#This Row],[Actual cost]]</f>
        <v>0</v>
      </c>
      <c r="G39" s="58">
        <f>BudgetDetails[[#This Row],[Actual cost]]</f>
        <v>0</v>
      </c>
    </row>
    <row r="40" spans="2:7" ht="16.5" customHeight="1" x14ac:dyDescent="0.25">
      <c r="B40" s="2" t="s">
        <v>71</v>
      </c>
      <c r="C40" s="2" t="s">
        <v>25</v>
      </c>
      <c r="D40" s="56"/>
      <c r="E40" s="56"/>
      <c r="F40" s="56">
        <f>BudgetDetails[[#This Row],[Projected cost]]-BudgetDetails[[#This Row],[Actual cost]]</f>
        <v>0</v>
      </c>
      <c r="G40" s="58">
        <f>BudgetDetails[[#This Row],[Actual cost]]</f>
        <v>0</v>
      </c>
    </row>
    <row r="41" spans="2:7" ht="16.5" customHeight="1" x14ac:dyDescent="0.25">
      <c r="B41" s="2" t="s">
        <v>72</v>
      </c>
      <c r="C41" s="2" t="s">
        <v>26</v>
      </c>
      <c r="D41" s="56">
        <v>150</v>
      </c>
      <c r="E41" s="56">
        <v>140</v>
      </c>
      <c r="F41" s="56">
        <f>BudgetDetails[[#This Row],[Projected cost]]-BudgetDetails[[#This Row],[Actual cost]]</f>
        <v>10</v>
      </c>
      <c r="G41" s="58">
        <f>BudgetDetails[[#This Row],[Actual cost]]</f>
        <v>140</v>
      </c>
    </row>
    <row r="42" spans="2:7" ht="16.5" customHeight="1" x14ac:dyDescent="0.25">
      <c r="B42" s="2" t="s">
        <v>73</v>
      </c>
      <c r="C42" s="2" t="s">
        <v>26</v>
      </c>
      <c r="D42" s="56"/>
      <c r="E42" s="56"/>
      <c r="F42" s="56">
        <f>BudgetDetails[[#This Row],[Projected cost]]-BudgetDetails[[#This Row],[Actual cost]]</f>
        <v>0</v>
      </c>
      <c r="G42" s="58">
        <f>BudgetDetails[[#This Row],[Actual cost]]</f>
        <v>0</v>
      </c>
    </row>
    <row r="43" spans="2:7" ht="16.5" customHeight="1" x14ac:dyDescent="0.25">
      <c r="B43" s="2" t="s">
        <v>74</v>
      </c>
      <c r="C43" s="2" t="s">
        <v>26</v>
      </c>
      <c r="D43" s="56"/>
      <c r="E43" s="56"/>
      <c r="F43" s="56">
        <f>BudgetDetails[[#This Row],[Projected cost]]-BudgetDetails[[#This Row],[Actual cost]]</f>
        <v>0</v>
      </c>
      <c r="G43" s="58">
        <f>BudgetDetails[[#This Row],[Actual cost]]</f>
        <v>0</v>
      </c>
    </row>
    <row r="44" spans="2:7" ht="16.5" customHeight="1" x14ac:dyDescent="0.25">
      <c r="B44" s="2" t="s">
        <v>75</v>
      </c>
      <c r="C44" s="2" t="s">
        <v>26</v>
      </c>
      <c r="D44" s="56"/>
      <c r="E44" s="56"/>
      <c r="F44" s="56">
        <f>BudgetDetails[[#This Row],[Projected cost]]-BudgetDetails[[#This Row],[Actual cost]]</f>
        <v>0</v>
      </c>
      <c r="G44" s="58">
        <f>BudgetDetails[[#This Row],[Actual cost]]</f>
        <v>0</v>
      </c>
    </row>
    <row r="45" spans="2:7" ht="16.5" customHeight="1" x14ac:dyDescent="0.25">
      <c r="B45" s="2" t="s">
        <v>35</v>
      </c>
      <c r="C45" s="2" t="s">
        <v>26</v>
      </c>
      <c r="D45" s="56"/>
      <c r="E45" s="56"/>
      <c r="F45" s="56">
        <f>BudgetDetails[[#This Row],[Projected cost]]-BudgetDetails[[#This Row],[Actual cost]]</f>
        <v>0</v>
      </c>
      <c r="G45" s="58">
        <f>BudgetDetails[[#This Row],[Actual cost]]</f>
        <v>0</v>
      </c>
    </row>
    <row r="46" spans="2:7" ht="16.5" customHeight="1" x14ac:dyDescent="0.25">
      <c r="B46" s="2" t="s">
        <v>21</v>
      </c>
      <c r="C46" s="2" t="s">
        <v>27</v>
      </c>
      <c r="D46" s="56">
        <v>150</v>
      </c>
      <c r="E46" s="56">
        <v>75</v>
      </c>
      <c r="F46" s="56">
        <f>BudgetDetails[[#This Row],[Projected cost]]-BudgetDetails[[#This Row],[Actual cost]]</f>
        <v>75</v>
      </c>
      <c r="G46" s="58">
        <f>BudgetDetails[[#This Row],[Actual cost]]</f>
        <v>75</v>
      </c>
    </row>
    <row r="47" spans="2:7" ht="16.5" customHeight="1" x14ac:dyDescent="0.25">
      <c r="B47" s="2" t="s">
        <v>76</v>
      </c>
      <c r="C47" s="2" t="s">
        <v>27</v>
      </c>
      <c r="D47" s="56">
        <v>20</v>
      </c>
      <c r="E47" s="56">
        <v>25</v>
      </c>
      <c r="F47" s="56">
        <f>BudgetDetails[[#This Row],[Projected cost]]-BudgetDetails[[#This Row],[Actual cost]]</f>
        <v>-5</v>
      </c>
      <c r="G47" s="58">
        <f>BudgetDetails[[#This Row],[Actual cost]]</f>
        <v>25</v>
      </c>
    </row>
    <row r="48" spans="2:7" ht="16.5" customHeight="1" x14ac:dyDescent="0.25">
      <c r="B48" s="2" t="s">
        <v>35</v>
      </c>
      <c r="C48" s="2" t="s">
        <v>27</v>
      </c>
      <c r="D48" s="56"/>
      <c r="E48" s="56"/>
      <c r="F48" s="56">
        <f>BudgetDetails[[#This Row],[Projected cost]]-BudgetDetails[[#This Row],[Actual cost]]</f>
        <v>0</v>
      </c>
      <c r="G48" s="58">
        <f>BudgetDetails[[#This Row],[Actual cost]]</f>
        <v>0</v>
      </c>
    </row>
    <row r="49" spans="2:7" ht="16.5" customHeight="1" x14ac:dyDescent="0.25">
      <c r="B49" s="2" t="s">
        <v>77</v>
      </c>
      <c r="C49" s="2" t="s">
        <v>27</v>
      </c>
      <c r="D49" s="56"/>
      <c r="E49" s="56"/>
      <c r="F49" s="56">
        <f>BudgetDetails[[#This Row],[Projected cost]]-BudgetDetails[[#This Row],[Actual cost]]</f>
        <v>0</v>
      </c>
      <c r="G49" s="58">
        <f>BudgetDetails[[#This Row],[Actual cost]]</f>
        <v>0</v>
      </c>
    </row>
    <row r="50" spans="2:7" ht="16.5" customHeight="1" x14ac:dyDescent="0.25">
      <c r="B50" s="2" t="s">
        <v>78</v>
      </c>
      <c r="C50" s="2" t="s">
        <v>28</v>
      </c>
      <c r="D50" s="56">
        <v>200</v>
      </c>
      <c r="E50" s="56">
        <v>200</v>
      </c>
      <c r="F50" s="56">
        <f>BudgetDetails[[#This Row],[Projected cost]]-BudgetDetails[[#This Row],[Actual cost]]</f>
        <v>0</v>
      </c>
      <c r="G50" s="58">
        <f>BudgetDetails[[#This Row],[Actual cost]]</f>
        <v>200</v>
      </c>
    </row>
    <row r="51" spans="2:7" ht="16.5" customHeight="1" x14ac:dyDescent="0.25">
      <c r="B51" s="2" t="s">
        <v>79</v>
      </c>
      <c r="C51" s="2" t="s">
        <v>28</v>
      </c>
      <c r="D51" s="56"/>
      <c r="E51" s="56"/>
      <c r="F51" s="56">
        <f>BudgetDetails[[#This Row],[Projected cost]]-BudgetDetails[[#This Row],[Actual cost]]</f>
        <v>0</v>
      </c>
      <c r="G51" s="58">
        <f>BudgetDetails[[#This Row],[Actual cost]]</f>
        <v>0</v>
      </c>
    </row>
    <row r="52" spans="2:7" ht="16.5" customHeight="1" x14ac:dyDescent="0.25">
      <c r="B52" s="2" t="s">
        <v>80</v>
      </c>
      <c r="C52" s="2" t="s">
        <v>29</v>
      </c>
      <c r="D52" s="56">
        <v>300</v>
      </c>
      <c r="E52" s="56">
        <v>300</v>
      </c>
      <c r="F52" s="56">
        <f>BudgetDetails[[#This Row],[Projected cost]]-BudgetDetails[[#This Row],[Actual cost]]</f>
        <v>0</v>
      </c>
      <c r="G52" s="58">
        <f>BudgetDetails[[#This Row],[Actual cost]]</f>
        <v>300</v>
      </c>
    </row>
    <row r="53" spans="2:7" ht="16.5" customHeight="1" x14ac:dyDescent="0.25">
      <c r="B53" s="2" t="s">
        <v>81</v>
      </c>
      <c r="C53" s="2" t="s">
        <v>29</v>
      </c>
      <c r="D53" s="56"/>
      <c r="E53" s="56"/>
      <c r="F53" s="56">
        <f>BudgetDetails[[#This Row],[Projected cost]]-BudgetDetails[[#This Row],[Actual cost]]</f>
        <v>0</v>
      </c>
      <c r="G53" s="58">
        <f>BudgetDetails[[#This Row],[Actual cost]]</f>
        <v>0</v>
      </c>
    </row>
    <row r="54" spans="2:7" ht="16.5" customHeight="1" x14ac:dyDescent="0.25">
      <c r="B54" s="2" t="s">
        <v>82</v>
      </c>
      <c r="C54" s="2" t="s">
        <v>29</v>
      </c>
      <c r="D54" s="56"/>
      <c r="E54" s="56"/>
      <c r="F54" s="56">
        <f>BudgetDetails[[#This Row],[Projected cost]]-BudgetDetails[[#This Row],[Actual cost]]</f>
        <v>0</v>
      </c>
      <c r="G54" s="58">
        <f>BudgetDetails[[#This Row],[Actual cost]]</f>
        <v>0</v>
      </c>
    </row>
    <row r="55" spans="2:7" ht="16.5" customHeight="1" x14ac:dyDescent="0.25">
      <c r="B55" s="2" t="s">
        <v>83</v>
      </c>
      <c r="C55" s="2" t="s">
        <v>30</v>
      </c>
      <c r="D55" s="56">
        <v>100</v>
      </c>
      <c r="E55" s="56">
        <v>150</v>
      </c>
      <c r="F55" s="56">
        <f>BudgetDetails[[#This Row],[Projected cost]]-BudgetDetails[[#This Row],[Actual cost]]</f>
        <v>-50</v>
      </c>
      <c r="G55" s="58">
        <f>BudgetDetails[[#This Row],[Actual cost]]</f>
        <v>150</v>
      </c>
    </row>
    <row r="56" spans="2:7" ht="16.5" customHeight="1" x14ac:dyDescent="0.25">
      <c r="B56" s="2" t="s">
        <v>84</v>
      </c>
      <c r="C56" s="2" t="s">
        <v>30</v>
      </c>
      <c r="D56" s="56">
        <v>450</v>
      </c>
      <c r="E56" s="56">
        <v>400</v>
      </c>
      <c r="F56" s="56">
        <f>BudgetDetails[[#This Row],[Projected cost]]-BudgetDetails[[#This Row],[Actual cost]]</f>
        <v>50</v>
      </c>
      <c r="G56" s="58">
        <f>BudgetDetails[[#This Row],[Actual cost]]</f>
        <v>400</v>
      </c>
    </row>
    <row r="57" spans="2:7" ht="16.5" customHeight="1" x14ac:dyDescent="0.25">
      <c r="B57" s="2" t="s">
        <v>24</v>
      </c>
      <c r="C57" s="2" t="s">
        <v>30</v>
      </c>
      <c r="D57" s="56">
        <v>300</v>
      </c>
      <c r="E57" s="56">
        <v>300</v>
      </c>
      <c r="F57" s="56">
        <f>BudgetDetails[[#This Row],[Projected cost]]-BudgetDetails[[#This Row],[Actual cost]]</f>
        <v>0</v>
      </c>
      <c r="G57" s="58">
        <f>BudgetDetails[[#This Row],[Actual cost]]</f>
        <v>300</v>
      </c>
    </row>
    <row r="58" spans="2:7" ht="16.5" customHeight="1" x14ac:dyDescent="0.25">
      <c r="B58" s="2" t="s">
        <v>85</v>
      </c>
      <c r="C58" s="2" t="s">
        <v>30</v>
      </c>
      <c r="D58" s="56">
        <v>25</v>
      </c>
      <c r="E58" s="56">
        <v>25</v>
      </c>
      <c r="F58" s="56">
        <f>BudgetDetails[[#This Row],[Projected cost]]-BudgetDetails[[#This Row],[Actual cost]]</f>
        <v>0</v>
      </c>
      <c r="G58" s="58">
        <f>BudgetDetails[[#This Row],[Actual cost]]</f>
        <v>25</v>
      </c>
    </row>
    <row r="59" spans="2:7" ht="16.5" customHeight="1" x14ac:dyDescent="0.25">
      <c r="B59" s="2" t="s">
        <v>55</v>
      </c>
      <c r="C59" s="2" t="s">
        <v>30</v>
      </c>
      <c r="D59" s="56">
        <v>100</v>
      </c>
      <c r="E59" s="56">
        <v>50</v>
      </c>
      <c r="F59" s="56">
        <f>BudgetDetails[[#This Row],[Projected cost]]-BudgetDetails[[#This Row],[Actual cost]]</f>
        <v>50</v>
      </c>
      <c r="G59" s="58">
        <f>BudgetDetails[[#This Row],[Actual cost]]</f>
        <v>50</v>
      </c>
    </row>
    <row r="60" spans="2:7" ht="16.5" customHeight="1" x14ac:dyDescent="0.25">
      <c r="B60" s="2" t="s">
        <v>86</v>
      </c>
      <c r="C60" s="2" t="s">
        <v>30</v>
      </c>
      <c r="D60" s="56"/>
      <c r="E60" s="56"/>
      <c r="F60" s="56">
        <f>BudgetDetails[[#This Row],[Projected cost]]-BudgetDetails[[#This Row],[Actual cost]]</f>
        <v>0</v>
      </c>
      <c r="G60" s="58">
        <f>BudgetDetails[[#This Row],[Actual cost]]</f>
        <v>0</v>
      </c>
    </row>
    <row r="61" spans="2:7" ht="16.5" customHeight="1" x14ac:dyDescent="0.25">
      <c r="B61" s="2" t="s">
        <v>87</v>
      </c>
      <c r="C61" s="2" t="s">
        <v>30</v>
      </c>
      <c r="D61" s="56">
        <v>450</v>
      </c>
      <c r="E61" s="56">
        <v>450</v>
      </c>
      <c r="F61" s="56">
        <f>BudgetDetails[[#This Row],[Projected cost]]-BudgetDetails[[#This Row],[Actual cost]]</f>
        <v>0</v>
      </c>
      <c r="G61" s="58">
        <f>BudgetDetails[[#This Row],[Actual cost]]</f>
        <v>450</v>
      </c>
    </row>
    <row r="62" spans="2:7" ht="16.5" customHeight="1" x14ac:dyDescent="0.25">
      <c r="B62" t="s">
        <v>88</v>
      </c>
      <c r="D62" s="57">
        <f>SUBTOTAL(109,BudgetDetails[Projected cost])</f>
        <v>7915</v>
      </c>
      <c r="E62" s="57">
        <f>SUBTOTAL(109,BudgetDetails[Actual cost])</f>
        <v>7860</v>
      </c>
      <c r="F62" s="57">
        <f>SUBTOTAL(109,BudgetDetails[Difference])</f>
        <v>55</v>
      </c>
      <c r="G62" s="3"/>
    </row>
    <row r="63" spans="2:7" ht="16.5" customHeight="1" x14ac:dyDescent="0.25"/>
    <row r="64" spans="2:7"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sheetData>
  <conditionalFormatting sqref="G3:G61">
    <cfRule type="dataBar" priority="14">
      <dataBar showValue="0">
        <cfvo type="min"/>
        <cfvo type="max"/>
        <color theme="4"/>
      </dataBar>
      <extLst>
        <ext xmlns:x14="http://schemas.microsoft.com/office/spreadsheetml/2009/9/main" uri="{B025F937-C7B1-47D3-B67F-A62EFF666E3E}">
          <x14:id>{9E1D629C-C9E4-46EE-955B-95C11716F046}</x14:id>
        </ext>
      </extLst>
    </cfRule>
  </conditionalFormatting>
  <conditionalFormatting sqref="F3:F61">
    <cfRule type="expression" dxfId="476" priority="15">
      <formula>F3&lt;0</formula>
    </cfRule>
  </conditionalFormatting>
  <dataValidations count="1">
    <dataValidation type="list" allowBlank="1" showInputMessage="1" showErrorMessage="1" errorTitle="Invalid data" error="If you need to add a new category to this list, you can add new list items to the Budget category lookup column on the worksheet named Lookup lists." sqref="C3:C61" xr:uid="{00000000-0002-0000-0100-000000000000}">
      <formula1>BudgetCategory</formula1>
    </dataValidation>
  </dataValidations>
  <pageMargins left="0.5" right="0.5" top="0.75" bottom="0.75" header="0.3" footer="0.3"/>
  <pageSetup paperSize="9" scale="76" fitToHeight="0" orientation="portrait" horizontalDpi="200" verticalDpi="20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1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pageSetUpPr fitToPage="1"/>
  </sheetPr>
  <dimension ref="B1:E15"/>
  <sheetViews>
    <sheetView showGridLines="0" workbookViewId="0"/>
  </sheetViews>
  <sheetFormatPr defaultRowHeight="13.5" x14ac:dyDescent="0.25"/>
  <cols>
    <col min="1" max="1" width="2" customWidth="1"/>
    <col min="2" max="2" width="20" customWidth="1"/>
    <col min="3" max="3" width="13.625" customWidth="1"/>
    <col min="4" max="4" width="4.625" customWidth="1"/>
    <col min="5" max="5" width="30" customWidth="1"/>
  </cols>
  <sheetData>
    <row r="1" spans="2:5" ht="23.25" customHeight="1" x14ac:dyDescent="0.25">
      <c r="B1" s="26" t="s">
        <v>92</v>
      </c>
      <c r="E1" s="26" t="s">
        <v>94</v>
      </c>
    </row>
    <row r="2" spans="2:5" x14ac:dyDescent="0.25">
      <c r="B2" s="59" t="s">
        <v>18</v>
      </c>
      <c r="C2" s="5" t="s">
        <v>93</v>
      </c>
      <c r="E2" s="5" t="s">
        <v>95</v>
      </c>
    </row>
    <row r="3" spans="2:5" ht="16.5" customHeight="1" x14ac:dyDescent="0.25">
      <c r="B3" s="1" t="s">
        <v>19</v>
      </c>
      <c r="C3" s="3">
        <v>140</v>
      </c>
      <c r="E3" t="s">
        <v>19</v>
      </c>
    </row>
    <row r="4" spans="2:5" ht="16.5" customHeight="1" x14ac:dyDescent="0.25">
      <c r="B4" s="1" t="s">
        <v>20</v>
      </c>
      <c r="C4" s="3">
        <v>358</v>
      </c>
      <c r="E4" t="s">
        <v>20</v>
      </c>
    </row>
    <row r="5" spans="2:5" ht="16.5" customHeight="1" x14ac:dyDescent="0.25">
      <c r="B5" s="1" t="s">
        <v>21</v>
      </c>
      <c r="C5" s="3">
        <v>1320</v>
      </c>
      <c r="E5" t="s">
        <v>21</v>
      </c>
    </row>
    <row r="6" spans="2:5" ht="16.5" customHeight="1" x14ac:dyDescent="0.25">
      <c r="B6" s="1" t="s">
        <v>22</v>
      </c>
      <c r="C6" s="3">
        <v>125</v>
      </c>
      <c r="E6" t="s">
        <v>22</v>
      </c>
    </row>
    <row r="7" spans="2:5" ht="16.5" customHeight="1" x14ac:dyDescent="0.25">
      <c r="B7" s="1" t="s">
        <v>23</v>
      </c>
      <c r="C7" s="3">
        <v>2702</v>
      </c>
      <c r="E7" t="s">
        <v>23</v>
      </c>
    </row>
    <row r="8" spans="2:5" ht="16.5" customHeight="1" x14ac:dyDescent="0.25">
      <c r="B8" s="1" t="s">
        <v>24</v>
      </c>
      <c r="C8" s="3">
        <v>900</v>
      </c>
      <c r="E8" t="s">
        <v>24</v>
      </c>
    </row>
    <row r="9" spans="2:5" ht="16.5" customHeight="1" x14ac:dyDescent="0.25">
      <c r="B9" s="1" t="s">
        <v>25</v>
      </c>
      <c r="C9" s="3">
        <v>200</v>
      </c>
      <c r="E9" t="s">
        <v>25</v>
      </c>
    </row>
    <row r="10" spans="2:5" ht="16.5" customHeight="1" x14ac:dyDescent="0.25">
      <c r="B10" s="1" t="s">
        <v>26</v>
      </c>
      <c r="C10" s="3">
        <v>140</v>
      </c>
      <c r="E10" t="s">
        <v>26</v>
      </c>
    </row>
    <row r="11" spans="2:5" ht="16.5" customHeight="1" x14ac:dyDescent="0.25">
      <c r="B11" s="1" t="s">
        <v>27</v>
      </c>
      <c r="C11" s="3">
        <v>100</v>
      </c>
      <c r="E11" t="s">
        <v>27</v>
      </c>
    </row>
    <row r="12" spans="2:5" ht="16.5" customHeight="1" x14ac:dyDescent="0.25">
      <c r="B12" s="1" t="s">
        <v>28</v>
      </c>
      <c r="C12" s="3">
        <v>200</v>
      </c>
      <c r="E12" t="s">
        <v>28</v>
      </c>
    </row>
    <row r="13" spans="2:5" ht="16.5" customHeight="1" x14ac:dyDescent="0.25">
      <c r="B13" s="1" t="s">
        <v>29</v>
      </c>
      <c r="C13" s="3">
        <v>300</v>
      </c>
      <c r="E13" t="s">
        <v>29</v>
      </c>
    </row>
    <row r="14" spans="2:5" ht="16.5" customHeight="1" x14ac:dyDescent="0.25">
      <c r="B14" s="1" t="s">
        <v>30</v>
      </c>
      <c r="C14" s="3">
        <v>1375</v>
      </c>
      <c r="E14" t="s">
        <v>30</v>
      </c>
    </row>
    <row r="15" spans="2:5" ht="16.5" customHeight="1" x14ac:dyDescent="0.25">
      <c r="B15" s="1" t="s">
        <v>98</v>
      </c>
      <c r="C15" s="3">
        <v>7860</v>
      </c>
    </row>
  </sheetData>
  <pageMargins left="0.5" right="0.5" top="0.75" bottom="0.75" header="0.3" footer="0.3"/>
  <pageSetup paperSize="9" fitToHeight="0" orientation="portrait"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irectSourceMarket xmlns="4873beb7-5857-4685-be1f-d57550cc96cc" xsi:nil="true"/>
    <ApprovalStatus xmlns="4873beb7-5857-4685-be1f-d57550cc96cc">InProgress</ApprovalStatus>
    <MarketSpecific xmlns="4873beb7-5857-4685-be1f-d57550cc96cc">false</MarketSpecific>
    <LocPublishedLinkedAssetsLookup xmlns="4873beb7-5857-4685-be1f-d57550cc96cc" xsi:nil="true"/>
    <LocLastLocAttemptVersionTypeLookup xmlns="4873beb7-5857-4685-be1f-d57550cc96cc" xsi:nil="true"/>
    <LocComments xmlns="4873beb7-5857-4685-be1f-d57550cc96cc" xsi:nil="true"/>
    <ThumbnailAssetId xmlns="4873beb7-5857-4685-be1f-d57550cc96cc" xsi:nil="true"/>
    <PrimaryImageGen xmlns="4873beb7-5857-4685-be1f-d57550cc96cc">true</PrimaryImageGen>
    <LegacyData xmlns="4873beb7-5857-4685-be1f-d57550cc96cc" xsi:nil="true"/>
    <LocNewPublishedVersionLookup xmlns="4873beb7-5857-4685-be1f-d57550cc96cc" xsi:nil="true"/>
    <BlockPublish xmlns="4873beb7-5857-4685-be1f-d57550cc96cc">false</BlockPublish>
    <BusinessGroup xmlns="4873beb7-5857-4685-be1f-d57550cc96cc" xsi:nil="true"/>
    <TPFriendlyName xmlns="4873beb7-5857-4685-be1f-d57550cc96cc" xsi:nil="true"/>
    <NumericId xmlns="4873beb7-5857-4685-be1f-d57550cc96cc" xsi:nil="true"/>
    <LocOverallPublishStatusLookup xmlns="4873beb7-5857-4685-be1f-d57550cc96cc" xsi:nil="true"/>
    <LocRecommendedHandoff xmlns="4873beb7-5857-4685-be1f-d57550cc96cc">FY12HOOct</LocRecommendedHandoff>
    <APEditor xmlns="4873beb7-5857-4685-be1f-d57550cc96cc">
      <UserInfo>
        <DisplayName/>
        <AccountId xsi:nil="true"/>
        <AccountType/>
      </UserInfo>
    </APEditor>
    <SourceTitle xmlns="4873beb7-5857-4685-be1f-d57550cc96cc" xsi:nil="true"/>
    <OpenTemplate xmlns="4873beb7-5857-4685-be1f-d57550cc96cc">true</OpenTemplate>
    <LocOverallLocStatusLookup xmlns="4873beb7-5857-4685-be1f-d57550cc96cc" xsi:nil="true"/>
    <UALocComments xmlns="4873beb7-5857-4685-be1f-d57550cc96cc" xsi:nil="true"/>
    <IntlLangReviewDate xmlns="4873beb7-5857-4685-be1f-d57550cc96cc" xsi:nil="true"/>
    <PublishStatusLookup xmlns="4873beb7-5857-4685-be1f-d57550cc96cc">
      <Value>1162695</Value>
      <Value>1283747</Value>
    </PublishStatusLookup>
    <ParentAssetId xmlns="4873beb7-5857-4685-be1f-d57550cc96cc" xsi:nil="true"/>
    <LastPublishResultLookup xmlns="4873beb7-5857-4685-be1f-d57550cc96cc"/>
    <FeatureTagsTaxHTField0 xmlns="4873beb7-5857-4685-be1f-d57550cc96cc">
      <Terms xmlns="http://schemas.microsoft.com/office/infopath/2007/PartnerControls"/>
    </FeatureTagsTaxHTField0>
    <MachineTranslated xmlns="4873beb7-5857-4685-be1f-d57550cc96cc">false</MachineTranslated>
    <Providers xmlns="4873beb7-5857-4685-be1f-d57550cc96cc" xsi:nil="true"/>
    <OriginalSourceMarket xmlns="4873beb7-5857-4685-be1f-d57550cc96cc" xsi:nil="true"/>
    <APDescription xmlns="4873beb7-5857-4685-be1f-d57550cc96cc" xsi:nil="true"/>
    <ClipArtFilename xmlns="4873beb7-5857-4685-be1f-d57550cc96cc" xsi:nil="true"/>
    <ContentItem xmlns="4873beb7-5857-4685-be1f-d57550cc96cc" xsi:nil="true"/>
    <TPInstallLocation xmlns="4873beb7-5857-4685-be1f-d57550cc96cc" xsi:nil="true"/>
    <PublishTargets xmlns="4873beb7-5857-4685-be1f-d57550cc96cc">OfficeOnline</PublishTargets>
    <TimesCloned xmlns="4873beb7-5857-4685-be1f-d57550cc96cc" xsi:nil="true"/>
    <AssetStart xmlns="4873beb7-5857-4685-be1f-d57550cc96cc">2011-03-22T06:23:00+00:00</AssetStart>
    <Provider xmlns="4873beb7-5857-4685-be1f-d57550cc96cc" xsi:nil="true"/>
    <AcquiredFrom xmlns="4873beb7-5857-4685-be1f-d57550cc96cc">Internal MS</AcquiredFrom>
    <FriendlyTitle xmlns="4873beb7-5857-4685-be1f-d57550cc96cc" xsi:nil="true"/>
    <LastHandOff xmlns="4873beb7-5857-4685-be1f-d57550cc96cc" xsi:nil="true"/>
    <TPClientViewer xmlns="4873beb7-5857-4685-be1f-d57550cc96cc" xsi:nil="true"/>
    <TemplateStatus xmlns="4873beb7-5857-4685-be1f-d57550cc96cc" xsi:nil="true"/>
    <Downloads xmlns="4873beb7-5857-4685-be1f-d57550cc96cc">0</Downloads>
    <OOCacheId xmlns="4873beb7-5857-4685-be1f-d57550cc96cc" xsi:nil="true"/>
    <IsDeleted xmlns="4873beb7-5857-4685-be1f-d57550cc96cc">false</IsDeleted>
    <AssetExpire xmlns="4873beb7-5857-4685-be1f-d57550cc96cc">2029-05-12T07:00:00+00:00</AssetExpire>
    <DSATActionTaken xmlns="4873beb7-5857-4685-be1f-d57550cc96cc" xsi:nil="true"/>
    <CSXSubmissionMarket xmlns="4873beb7-5857-4685-be1f-d57550cc96cc" xsi:nil="true"/>
    <LocPublishedDependentAssetsLookup xmlns="4873beb7-5857-4685-be1f-d57550cc96cc" xsi:nil="true"/>
    <TPExecutable xmlns="4873beb7-5857-4685-be1f-d57550cc96cc" xsi:nil="true"/>
    <EditorialTags xmlns="4873beb7-5857-4685-be1f-d57550cc96cc" xsi:nil="true"/>
    <SubmitterId xmlns="4873beb7-5857-4685-be1f-d57550cc96cc" xsi:nil="true"/>
    <ApprovalLog xmlns="4873beb7-5857-4685-be1f-d57550cc96cc" xsi:nil="true"/>
    <AssetType xmlns="4873beb7-5857-4685-be1f-d57550cc96cc">TP</AssetType>
    <BugNumber xmlns="4873beb7-5857-4685-be1f-d57550cc96cc" xsi:nil="true"/>
    <CSXSubmissionDate xmlns="4873beb7-5857-4685-be1f-d57550cc96cc" xsi:nil="true"/>
    <CSXUpdate xmlns="4873beb7-5857-4685-be1f-d57550cc96cc">false</CSXUpdate>
    <Milestone xmlns="4873beb7-5857-4685-be1f-d57550cc96cc" xsi:nil="true"/>
    <OriginAsset xmlns="4873beb7-5857-4685-be1f-d57550cc96cc" xsi:nil="true"/>
    <TPComponent xmlns="4873beb7-5857-4685-be1f-d57550cc96cc" xsi:nil="true"/>
    <RecommendationsModifier xmlns="4873beb7-5857-4685-be1f-d57550cc96cc" xsi:nil="true"/>
    <AssetId xmlns="4873beb7-5857-4685-be1f-d57550cc96cc">TP102601456</AssetId>
    <IntlLocPriority xmlns="4873beb7-5857-4685-be1f-d57550cc96cc" xsi:nil="true"/>
    <PolicheckWords xmlns="4873beb7-5857-4685-be1f-d57550cc96cc" xsi:nil="true"/>
    <TPLaunchHelpLink xmlns="4873beb7-5857-4685-be1f-d57550cc96cc" xsi:nil="true"/>
    <TPApplication xmlns="4873beb7-5857-4685-be1f-d57550cc96cc" xsi:nil="true"/>
    <PlannedPubDate xmlns="4873beb7-5857-4685-be1f-d57550cc96cc" xsi:nil="true"/>
    <HandoffToMSDN xmlns="4873beb7-5857-4685-be1f-d57550cc96cc" xsi:nil="true"/>
    <IntlLangReviewer xmlns="4873beb7-5857-4685-be1f-d57550cc96cc" xsi:nil="true"/>
    <CrawlForDependencies xmlns="4873beb7-5857-4685-be1f-d57550cc96cc">false</CrawlForDependencies>
    <TrustLevel xmlns="4873beb7-5857-4685-be1f-d57550cc96cc">1 Microsoft Managed Content</TrustLevel>
    <LocLastLocAttemptVersionLookup xmlns="4873beb7-5857-4685-be1f-d57550cc96cc">171217</LocLastLocAttemptVersionLookup>
    <LocProcessedForHandoffsLookup xmlns="4873beb7-5857-4685-be1f-d57550cc96cc" xsi:nil="true"/>
    <IsSearchable xmlns="4873beb7-5857-4685-be1f-d57550cc96cc">true</IsSearchable>
    <TemplateTemplateType xmlns="4873beb7-5857-4685-be1f-d57550cc96cc">Excel Spreadsheet Template</TemplateTemplateType>
    <TPNamespace xmlns="4873beb7-5857-4685-be1f-d57550cc96cc" xsi:nil="true"/>
    <CampaignTagsTaxHTField0 xmlns="4873beb7-5857-4685-be1f-d57550cc96cc">
      <Terms xmlns="http://schemas.microsoft.com/office/infopath/2007/PartnerControls"/>
    </CampaignTagsTaxHTField0>
    <LocOverallPreviewStatusLookup xmlns="4873beb7-5857-4685-be1f-d57550cc96cc" xsi:nil="true"/>
    <TaxCatchAll xmlns="4873beb7-5857-4685-be1f-d57550cc96cc"/>
    <Markets xmlns="4873beb7-5857-4685-be1f-d57550cc96cc"/>
    <UAProjectedTotalWords xmlns="4873beb7-5857-4685-be1f-d57550cc96cc" xsi:nil="true"/>
    <IntlLangReview xmlns="4873beb7-5857-4685-be1f-d57550cc96cc" xsi:nil="true"/>
    <OutputCachingOn xmlns="4873beb7-5857-4685-be1f-d57550cc96cc">false</OutputCachingOn>
    <AverageRating xmlns="4873beb7-5857-4685-be1f-d57550cc96cc" xsi:nil="true"/>
    <LocMarketGroupTiers2 xmlns="4873beb7-5857-4685-be1f-d57550cc96cc" xsi:nil="true"/>
    <APAuthor xmlns="4873beb7-5857-4685-be1f-d57550cc96cc">
      <UserInfo>
        <DisplayName>REDMOND\v-salaxm</DisplayName>
        <AccountId>2098</AccountId>
        <AccountType/>
      </UserInfo>
    </APAuthor>
    <TPCommandLine xmlns="4873beb7-5857-4685-be1f-d57550cc96cc" xsi:nil="true"/>
    <TPAppVersion xmlns="4873beb7-5857-4685-be1f-d57550cc96cc" xsi:nil="true"/>
    <LocManualTestRequired xmlns="4873beb7-5857-4685-be1f-d57550cc96cc">false</LocManualTestRequired>
    <EditorialStatus xmlns="4873beb7-5857-4685-be1f-d57550cc96cc" xsi:nil="true"/>
    <LastModifiedDateTime xmlns="4873beb7-5857-4685-be1f-d57550cc96cc" xsi:nil="true"/>
    <TPLaunchHelpLinkType xmlns="4873beb7-5857-4685-be1f-d57550cc96cc">Template</TPLaunchHelpLinkType>
    <LocProcessedForMarketsLookup xmlns="4873beb7-5857-4685-be1f-d57550cc96cc" xsi:nil="true"/>
    <ScenarioTagsTaxHTField0 xmlns="4873beb7-5857-4685-be1f-d57550cc96cc">
      <Terms xmlns="http://schemas.microsoft.com/office/infopath/2007/PartnerControls"/>
    </ScenarioTagsTaxHTField0>
    <OriginalRelease xmlns="4873beb7-5857-4685-be1f-d57550cc96cc">14</OriginalRelease>
    <LocalizationTagsTaxHTField0 xmlns="4873beb7-5857-4685-be1f-d57550cc96cc">
      <Terms xmlns="http://schemas.microsoft.com/office/infopath/2007/PartnerControls"/>
    </LocalizationTagsTaxHTField0>
    <UACurrentWords xmlns="4873beb7-5857-4685-be1f-d57550cc96cc" xsi:nil="true"/>
    <ArtSampleDocs xmlns="4873beb7-5857-4685-be1f-d57550cc96cc" xsi:nil="true"/>
    <UALocRecommendation xmlns="4873beb7-5857-4685-be1f-d57550cc96cc">Localize</UALocRecommendation>
    <Manager xmlns="4873beb7-5857-4685-be1f-d57550cc96cc" xsi:nil="true"/>
    <LocOverallHandbackStatusLookup xmlns="4873beb7-5857-4685-be1f-d57550cc96cc" xsi:nil="true"/>
    <ShowIn xmlns="4873beb7-5857-4685-be1f-d57550cc96cc">Show everywhere</ShowIn>
    <UANotes xmlns="4873beb7-5857-4685-be1f-d57550cc96cc" xsi:nil="true"/>
    <CSXHash xmlns="4873beb7-5857-4685-be1f-d57550cc96cc" xsi:nil="true"/>
    <VoteCount xmlns="4873beb7-5857-4685-be1f-d57550cc96cc" xsi:nil="true"/>
    <InternalTagsTaxHTField0 xmlns="4873beb7-5857-4685-be1f-d57550cc96cc">
      <Terms xmlns="http://schemas.microsoft.com/office/infopath/2007/PartnerControls"/>
    </InternalTagsTaxHTField0>
  </documentManagement>
</p:properties>
</file>

<file path=customXml/itemProps1.xml><?xml version="1.0" encoding="utf-8"?>
<ds:datastoreItem xmlns:ds="http://schemas.openxmlformats.org/officeDocument/2006/customXml" ds:itemID="{8BC8A990-FB19-464D-B13A-E9D37E4B020F}">
  <ds:schemaRefs>
    <ds:schemaRef ds:uri="http://schemas.microsoft.com/sharepoint/v3/contenttype/forms"/>
  </ds:schemaRefs>
</ds:datastoreItem>
</file>

<file path=customXml/itemProps2.xml><?xml version="1.0" encoding="utf-8"?>
<ds:datastoreItem xmlns:ds="http://schemas.openxmlformats.org/officeDocument/2006/customXml" ds:itemID="{A2598B77-90E8-42E0-A02F-D28DC2429E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538759-285B-4E2E-8B9A-9A9737FC2720}">
  <ds:schemaRefs>
    <ds:schemaRef ds:uri="http://schemas.microsoft.com/office/2006/metadata/properties"/>
    <ds:schemaRef ds:uri="http://schemas.microsoft.com/office/infopath/2007/PartnerControls"/>
    <ds:schemaRef ds:uri="4873beb7-5857-4685-be1f-d57550cc96cc"/>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Monthly budget report</vt:lpstr>
      <vt:lpstr>Monthly expenses</vt:lpstr>
      <vt:lpstr>Additional data</vt:lpstr>
      <vt:lpstr>BudgetCategory</vt:lpstr>
      <vt:lpstr>'Monthly budget report'!Print_Titles</vt:lpstr>
      <vt:lpstr>'Monthly expenses'!Print_Titles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2012-08-23T20:13:10Z</dcterms:created>
  <dcterms:modified xsi:type="dcterms:W3CDTF">2019-06-04T02:41:49Z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ternalTags">
    <vt:lpwstr/>
  </property>
  <property fmtid="{D5CDD505-2E9C-101B-9397-08002B2CF9AE}" pid="3" name="ContentTypeId">
    <vt:lpwstr>0x0101006EDDDB5EE6D98C44930B742096920B300400F5B6D36B3EF94B4E9A635CDF2A18F5B8</vt:lpwstr>
  </property>
  <property fmtid="{D5CDD505-2E9C-101B-9397-08002B2CF9AE}" pid="4" name="LocalizationTags">
    <vt:lpwstr/>
  </property>
  <property fmtid="{D5CDD505-2E9C-101B-9397-08002B2CF9AE}" pid="5" name="FeatureTags">
    <vt:lpwstr/>
  </property>
  <property fmtid="{D5CDD505-2E9C-101B-9397-08002B2CF9AE}" pid="6" name="CampaignTags">
    <vt:lpwstr/>
  </property>
  <property fmtid="{D5CDD505-2E9C-101B-9397-08002B2CF9AE}" pid="7" name="ScenarioTags">
    <vt:lpwstr/>
  </property>
</Properties>
</file>