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13_ncr:1_{1608FE19-0115-468F-9967-5CF9DA5E3A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tories" sheetId="1" r:id="rId1"/>
    <sheet name="Submissions" sheetId="3" r:id="rId2"/>
    <sheet name="Publications" sheetId="4" r:id="rId3"/>
  </sheets>
  <definedNames>
    <definedName name="List_Publications">Table_Publications[Name]</definedName>
    <definedName name="List_Stories">Table_Stories[Title]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F10" i="3" l="1"/>
  <c r="B10" i="3"/>
  <c r="G5" i="4" l="1"/>
  <c r="F5" i="4"/>
  <c r="E5" i="4"/>
  <c r="G7" i="4"/>
  <c r="F7" i="4"/>
  <c r="E7" i="4"/>
  <c r="G6" i="4"/>
  <c r="F9" i="3"/>
  <c r="B9" i="3"/>
  <c r="B8" i="3"/>
  <c r="F6" i="4"/>
  <c r="E6" i="4"/>
  <c r="F6" i="3"/>
  <c r="B6" i="3"/>
  <c r="B7" i="3"/>
  <c r="F7" i="3"/>
  <c r="B5" i="3"/>
</calcChain>
</file>

<file path=xl/sharedStrings.xml><?xml version="1.0" encoding="utf-8"?>
<sst xmlns="http://schemas.openxmlformats.org/spreadsheetml/2006/main" count="74" uniqueCount="45">
  <si>
    <t>Title</t>
  </si>
  <si>
    <t>Call by Nightfall</t>
  </si>
  <si>
    <t>The Blue Wallpaper</t>
  </si>
  <si>
    <t>Love After Love</t>
  </si>
  <si>
    <t>The Most Dangerous Suit</t>
  </si>
  <si>
    <t>The Legendary Mission</t>
  </si>
  <si>
    <t>Legacy Quarter</t>
  </si>
  <si>
    <t>Status</t>
  </si>
  <si>
    <t>Complete</t>
  </si>
  <si>
    <t>In Progress</t>
  </si>
  <si>
    <t>Word Count</t>
  </si>
  <si>
    <t>Story Type</t>
  </si>
  <si>
    <t>Short story</t>
  </si>
  <si>
    <t>Blog post</t>
  </si>
  <si>
    <t>Promotion</t>
  </si>
  <si>
    <t>Summary</t>
  </si>
  <si>
    <t>Mild suspense fiction about a detective in secret.</t>
  </si>
  <si>
    <t>Inspirational house design story.</t>
  </si>
  <si>
    <t>A second chance love story.</t>
  </si>
  <si>
    <t>Promotional piece for a shirt designer.</t>
  </si>
  <si>
    <t>Quick story on a space mission.</t>
  </si>
  <si>
    <t>Sports article on finals match.</t>
  </si>
  <si>
    <t xml:space="preserve"> </t>
  </si>
  <si>
    <t>Date 
Submitted</t>
  </si>
  <si>
    <t>Story Title</t>
  </si>
  <si>
    <t>Publication Name</t>
  </si>
  <si>
    <t>Young at Heart Magazine</t>
  </si>
  <si>
    <t>Digital Grounds</t>
  </si>
  <si>
    <t>Get This!</t>
  </si>
  <si>
    <t>Declined</t>
  </si>
  <si>
    <t>Accepted</t>
  </si>
  <si>
    <t>Submitted</t>
  </si>
  <si>
    <t>Date 
Published</t>
  </si>
  <si>
    <t>Payment 
Received</t>
  </si>
  <si>
    <t>Name</t>
  </si>
  <si>
    <t>Type</t>
  </si>
  <si>
    <t>Other</t>
  </si>
  <si>
    <t>SFWA</t>
  </si>
  <si>
    <t>Deadlines</t>
  </si>
  <si>
    <t>Two weeks after request</t>
  </si>
  <si>
    <t>Every 3rd of the month</t>
  </si>
  <si>
    <t>Every Mondays</t>
  </si>
  <si>
    <t>Total 
Submissions</t>
  </si>
  <si>
    <t>Total
Accepted</t>
  </si>
  <si>
    <t>Total 
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</si>
</sst>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$&quot;\ #,##0.00"/>
    <numFmt numFmtId="167" formatCode="&quot;£&quot;#,##0.00"/>
    <numFmt numFmtId="168" formatCode="&quot;£&quot;#,##0.00\ "/>
  </numFmts>
  <fonts count="25" x14ac:knownFonts="1">
    <font>
      <sz val="10"/>
      <color theme="1"/>
      <name val="Lucida Fax"/>
      <family val="2"/>
      <scheme val="minor"/>
    </font>
    <font>
      <sz val="11"/>
      <color theme="1"/>
      <name val="Lucida Fax"/>
      <family val="2"/>
      <scheme val="minor"/>
    </font>
    <font>
      <sz val="10"/>
      <color theme="1" tint="0.14999847407452621"/>
      <name val="Lucida Fax"/>
      <family val="2"/>
      <scheme val="minor"/>
    </font>
    <font>
      <sz val="10"/>
      <color theme="1" tint="0.249977111117893"/>
      <name val="Lucida Fax"/>
      <family val="2"/>
      <scheme val="minor"/>
    </font>
    <font>
      <sz val="11"/>
      <color theme="1" tint="0.14999847407452621"/>
      <name val="Consolas"/>
      <family val="3"/>
      <scheme val="major"/>
    </font>
    <font>
      <sz val="10"/>
      <color theme="1" tint="0.14999847407452621"/>
      <name val="Lucida Fax"/>
      <family val="1"/>
      <scheme val="minor"/>
    </font>
    <font>
      <sz val="10"/>
      <color theme="1" tint="0.249977111117893"/>
      <name val="Lucida Fax"/>
      <family val="1"/>
      <scheme val="minor"/>
    </font>
    <font>
      <sz val="10"/>
      <color rgb="FF262626"/>
      <name val="Lucida Fax"/>
      <family val="1"/>
      <scheme val="minor"/>
    </font>
    <font>
      <sz val="10"/>
      <color theme="1"/>
      <name val="Lucida Fax"/>
      <family val="2"/>
      <scheme val="minor"/>
    </font>
    <font>
      <sz val="18"/>
      <color theme="3"/>
      <name val="Consolas"/>
      <family val="2"/>
      <scheme val="major"/>
    </font>
    <font>
      <b/>
      <sz val="15"/>
      <color theme="3"/>
      <name val="Lucida Fax"/>
      <family val="2"/>
      <scheme val="minor"/>
    </font>
    <font>
      <b/>
      <sz val="13"/>
      <color theme="3"/>
      <name val="Lucida Fax"/>
      <family val="2"/>
      <scheme val="minor"/>
    </font>
    <font>
      <b/>
      <sz val="11"/>
      <color theme="3"/>
      <name val="Lucida Fax"/>
      <family val="2"/>
      <scheme val="minor"/>
    </font>
    <font>
      <sz val="11"/>
      <color rgb="FF006100"/>
      <name val="Lucida Fax"/>
      <family val="2"/>
      <scheme val="minor"/>
    </font>
    <font>
      <sz val="11"/>
      <color rgb="FF9C0006"/>
      <name val="Lucida Fax"/>
      <family val="2"/>
      <scheme val="minor"/>
    </font>
    <font>
      <sz val="11"/>
      <color rgb="FF9C5700"/>
      <name val="Lucida Fax"/>
      <family val="2"/>
      <scheme val="minor"/>
    </font>
    <font>
      <sz val="11"/>
      <color rgb="FF3F3F76"/>
      <name val="Lucida Fax"/>
      <family val="2"/>
      <scheme val="minor"/>
    </font>
    <font>
      <b/>
      <sz val="11"/>
      <color rgb="FF3F3F3F"/>
      <name val="Lucida Fax"/>
      <family val="2"/>
      <scheme val="minor"/>
    </font>
    <font>
      <b/>
      <sz val="11"/>
      <color rgb="FFFA7D00"/>
      <name val="Lucida Fax"/>
      <family val="2"/>
      <scheme val="minor"/>
    </font>
    <font>
      <sz val="11"/>
      <color rgb="FFFA7D00"/>
      <name val="Lucida Fax"/>
      <family val="2"/>
      <scheme val="minor"/>
    </font>
    <font>
      <b/>
      <sz val="11"/>
      <color theme="0"/>
      <name val="Lucida Fax"/>
      <family val="2"/>
      <scheme val="minor"/>
    </font>
    <font>
      <sz val="11"/>
      <color rgb="FFFF0000"/>
      <name val="Lucida Fax"/>
      <family val="2"/>
      <scheme val="minor"/>
    </font>
    <font>
      <i/>
      <sz val="11"/>
      <color rgb="FF7F7F7F"/>
      <name val="Lucida Fax"/>
      <family val="2"/>
      <scheme val="minor"/>
    </font>
    <font>
      <b/>
      <sz val="11"/>
      <color theme="1"/>
      <name val="Lucida Fax"/>
      <family val="2"/>
      <scheme val="minor"/>
    </font>
    <font>
      <sz val="11"/>
      <color theme="0"/>
      <name val="Lucida Fax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1">
    <dxf>
      <font>
        <color theme="0"/>
      </font>
      <fill>
        <patternFill>
          <bgColor theme="1" tint="0.14996795556505021"/>
        </patternFill>
      </fill>
      <border>
        <left style="thin">
          <color theme="1" tint="0.34998626667073579"/>
        </left>
        <right style="thin">
          <color theme="1" tint="0.34998626667073579"/>
        </right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168" formatCode="&quot;£&quot;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68" formatCode="&quot;£&quot;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19972</xdr:colOff>
      <xdr:row>2</xdr:row>
      <xdr:rowOff>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8868697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5</xdr:col>
      <xdr:colOff>76200</xdr:colOff>
      <xdr:row>1</xdr:row>
      <xdr:rowOff>1222204</xdr:rowOff>
    </xdr:to>
    <xdr:sp macro="" textlink="">
      <xdr:nvSpPr>
        <xdr:cNvPr id="9" name="TextBox 8" descr="Storie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33400" y="450679"/>
          <a:ext cx="50292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3600">
              <a:solidFill>
                <a:sysClr val="windowText" lastClr="000000"/>
              </a:solidFill>
              <a:latin typeface="Consolas" panose="020B0609020204030204" pitchFamily="49" charset="0"/>
            </a:rPr>
            <a:t>Stories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19972</xdr:colOff>
      <xdr:row>2</xdr:row>
      <xdr:rowOff>0</xdr:rowOff>
    </xdr:to>
    <xdr:pic>
      <xdr:nvPicPr>
        <xdr:cNvPr id="4" name="Picture 3" descr="Header image with a typewri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8868697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257176</xdr:colOff>
      <xdr:row>1</xdr:row>
      <xdr:rowOff>1222204</xdr:rowOff>
    </xdr:to>
    <xdr:sp macro="" textlink="">
      <xdr:nvSpPr>
        <xdr:cNvPr id="3" name="TextBox 2" descr="Submissio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3400" y="450679"/>
          <a:ext cx="534352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3600">
              <a:latin typeface="Consolas" panose="020B0609020204030204" pitchFamily="49" charset="0"/>
            </a:rPr>
            <a:t>Submissions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29497</xdr:colOff>
      <xdr:row>2</xdr:row>
      <xdr:rowOff>0</xdr:rowOff>
    </xdr:to>
    <xdr:pic>
      <xdr:nvPicPr>
        <xdr:cNvPr id="4" name="Picture 3" descr="Header image with a typewrit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8868697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238125</xdr:colOff>
      <xdr:row>1</xdr:row>
      <xdr:rowOff>1222204</xdr:rowOff>
    </xdr:to>
    <xdr:sp macro="" textlink="">
      <xdr:nvSpPr>
        <xdr:cNvPr id="3" name="TextBox 2" descr="Publicatio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3400" y="450679"/>
          <a:ext cx="532447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3600">
              <a:latin typeface="Consolas" panose="020B0609020204030204" pitchFamily="49" charset="0"/>
            </a:rPr>
            <a:t>Publications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tories" displayName="Table_Stories" ref="B4:F10" totalsRowShown="0" headerRowDxfId="15" dataDxfId="14">
  <autoFilter ref="B4:F10" xr:uid="{00000000-0009-0000-0100-000001000000}"/>
  <tableColumns count="5">
    <tableColumn id="1" xr3:uid="{00000000-0010-0000-0000-000001000000}" name="Title" dataDxfId="13"/>
    <tableColumn id="2" xr3:uid="{00000000-0010-0000-0000-000002000000}" name="Status" dataDxfId="12"/>
    <tableColumn id="3" xr3:uid="{00000000-0010-0000-0000-000003000000}" name="Word Count" dataDxfId="11"/>
    <tableColumn id="4" xr3:uid="{00000000-0010-0000-0000-000004000000}" name="Story Type" dataDxfId="10"/>
    <tableColumn id="5" xr3:uid="{00000000-0010-0000-0000-000005000000}" name="Summary" dataDxfId="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Submissions" displayName="Table_Submissions" ref="B4:G11" totalsRowShown="0" headerRowDxfId="8" dataDxfId="7">
  <autoFilter ref="B4:G11" xr:uid="{00000000-0009-0000-0100-000002000000}"/>
  <tableColumns count="6">
    <tableColumn id="1" xr3:uid="{00000000-0010-0000-0100-000001000000}" name="Date _x000a_Submitted" dataDxfId="6"/>
    <tableColumn id="2" xr3:uid="{00000000-0010-0000-0100-000002000000}" name="Story Title" dataDxfId="5"/>
    <tableColumn id="3" xr3:uid="{00000000-0010-0000-0100-000003000000}" name="Publication Name" dataDxfId="4"/>
    <tableColumn id="4" xr3:uid="{00000000-0010-0000-0100-000004000000}" name="Status" dataDxfId="3"/>
    <tableColumn id="5" xr3:uid="{00000000-0010-0000-0100-000005000000}" name="Date _x000a_Published" dataDxfId="2"/>
    <tableColumn id="6" xr3:uid="{00000000-0010-0000-0100-000006000000}" name="Payment _x000a_Received" dataDxfId="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ubmission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ublications" displayName="Table_Publications" ref="B4:G7" totalsRowShown="0" headerRowDxfId="23" dataDxfId="22">
  <autoFilter ref="B4:G7" xr:uid="{00000000-0009-0000-0100-000003000000}"/>
  <tableColumns count="6">
    <tableColumn id="1" xr3:uid="{00000000-0010-0000-0200-000001000000}" name="Name" dataDxfId="21"/>
    <tableColumn id="2" xr3:uid="{00000000-0010-0000-0200-000002000000}" name="Type" dataDxfId="20"/>
    <tableColumn id="6" xr3:uid="{00000000-0010-0000-0200-000006000000}" name="Deadlines" dataDxfId="19"/>
    <tableColumn id="3" xr3:uid="{00000000-0010-0000-0200-000003000000}" name="Total _x000a_Submissions" dataDxfId="18">
      <calculatedColumnFormula>COUNTIF(Table_Submissions[Publication Name],Table_Publications[[#This Row],[Name]])</calculatedColumnFormula>
    </tableColumn>
    <tableColumn id="4" xr3:uid="{00000000-0010-0000-0200-000004000000}" name="Total_x000a_Accepted" dataDxfId="17">
      <calculatedColumnFormula>COUNTIFS(Table_Submissions[Publication Name],Table_Publications[[#This Row],[Name]],Table_Submissions[Status],"Accepted")</calculatedColumnFormula>
    </tableColumn>
    <tableColumn id="5" xr3:uid="{00000000-0010-0000-0200-000005000000}" name="Total _x000a_Earnings" dataDxfId="16">
      <calculatedColumnFormula>SUMIF(Table_Submissions[Publication Name],Table_Publications[[#This Row],[Name]],Table_Submissions[Payment 
Received])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different publications"/>
    </ext>
  </extLst>
</table>
</file>

<file path=xl/theme/theme11.xml><?xml version="1.0" encoding="utf-8"?>
<a:theme xmlns:a="http://schemas.openxmlformats.org/drawingml/2006/main" name="Office Theme">
  <a:themeElements>
    <a:clrScheme name="Custom 8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B556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3">
      <a:majorFont>
        <a:latin typeface="Consolas"/>
        <a:ea typeface=""/>
        <a:cs typeface=""/>
      </a:majorFont>
      <a:minorFont>
        <a:latin typeface="Lucida Fax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0"/>
  <sheetViews>
    <sheetView showGridLines="0" tabSelected="1" workbookViewId="0"/>
  </sheetViews>
  <sheetFormatPr defaultColWidth="9" defaultRowHeight="21" customHeight="1" x14ac:dyDescent="0.2"/>
  <cols>
    <col min="1" max="1" width="1.5" style="2" customWidth="1"/>
    <col min="2" max="2" width="26.625" style="1" customWidth="1"/>
    <col min="3" max="3" width="14.625" style="2" customWidth="1"/>
    <col min="4" max="4" width="14.625" style="3" customWidth="1"/>
    <col min="5" max="5" width="14.625" style="2" customWidth="1"/>
    <col min="6" max="6" width="45.625" style="1" customWidth="1"/>
    <col min="7" max="8" width="1.625" style="2" customWidth="1"/>
    <col min="9" max="11" width="1.5" style="2" customWidth="1"/>
    <col min="12" max="16384" width="9" style="2"/>
  </cols>
  <sheetData>
    <row r="1" spans="2:7" ht="9" customHeight="1" x14ac:dyDescent="0.2">
      <c r="G1" s="4" t="s">
        <v>22</v>
      </c>
    </row>
    <row r="2" spans="2:7" ht="123" customHeight="1" x14ac:dyDescent="0.2">
      <c r="B2" s="13"/>
    </row>
    <row r="3" spans="2:7" ht="28.5" customHeight="1" x14ac:dyDescent="0.2"/>
    <row r="4" spans="2:7" ht="39.950000000000003" customHeight="1" x14ac:dyDescent="0.2">
      <c r="B4" s="5" t="s">
        <v>0</v>
      </c>
      <c r="C4" s="6" t="s">
        <v>7</v>
      </c>
      <c r="D4" s="7" t="s">
        <v>10</v>
      </c>
      <c r="E4" s="6" t="s">
        <v>11</v>
      </c>
      <c r="F4" s="5" t="s">
        <v>15</v>
      </c>
    </row>
    <row r="5" spans="2:7" ht="21" customHeight="1" x14ac:dyDescent="0.2">
      <c r="B5" s="1" t="s">
        <v>1</v>
      </c>
      <c r="C5" s="2" t="s">
        <v>8</v>
      </c>
      <c r="D5" s="3">
        <v>5710</v>
      </c>
      <c r="E5" s="2" t="s">
        <v>12</v>
      </c>
      <c r="F5" s="1" t="s">
        <v>16</v>
      </c>
    </row>
    <row r="6" spans="2:7" ht="21" customHeight="1" x14ac:dyDescent="0.2">
      <c r="B6" s="1" t="s">
        <v>2</v>
      </c>
      <c r="C6" s="2" t="s">
        <v>8</v>
      </c>
      <c r="D6" s="3">
        <v>4525</v>
      </c>
      <c r="E6" s="2" t="s">
        <v>12</v>
      </c>
      <c r="F6" s="1" t="s">
        <v>17</v>
      </c>
    </row>
    <row r="7" spans="2:7" ht="21" customHeight="1" x14ac:dyDescent="0.2">
      <c r="B7" s="1" t="s">
        <v>3</v>
      </c>
      <c r="C7" s="2" t="s">
        <v>8</v>
      </c>
      <c r="D7" s="3">
        <v>438</v>
      </c>
      <c r="E7" s="2" t="s">
        <v>13</v>
      </c>
      <c r="F7" s="1" t="s">
        <v>18</v>
      </c>
    </row>
    <row r="8" spans="2:7" ht="21" customHeight="1" x14ac:dyDescent="0.2">
      <c r="B8" s="1" t="s">
        <v>4</v>
      </c>
      <c r="C8" s="2" t="s">
        <v>9</v>
      </c>
      <c r="D8" s="3">
        <v>550</v>
      </c>
      <c r="E8" s="2" t="s">
        <v>14</v>
      </c>
      <c r="F8" s="1" t="s">
        <v>19</v>
      </c>
    </row>
    <row r="9" spans="2:7" ht="21" customHeight="1" x14ac:dyDescent="0.2">
      <c r="B9" s="1" t="s">
        <v>5</v>
      </c>
      <c r="C9" s="2" t="s">
        <v>8</v>
      </c>
      <c r="D9" s="3">
        <v>520</v>
      </c>
      <c r="E9" s="2" t="s">
        <v>13</v>
      </c>
      <c r="F9" s="1" t="s">
        <v>20</v>
      </c>
    </row>
    <row r="10" spans="2:7" ht="21" customHeight="1" x14ac:dyDescent="0.2">
      <c r="B10" s="9" t="s">
        <v>6</v>
      </c>
      <c r="C10" s="10" t="s">
        <v>8</v>
      </c>
      <c r="D10" s="17">
        <v>290</v>
      </c>
      <c r="E10" s="10" t="s">
        <v>13</v>
      </c>
      <c r="F10" s="9" t="s">
        <v>21</v>
      </c>
    </row>
  </sheetData>
  <dataValidations count="7">
    <dataValidation type="list" allowBlank="1" showInputMessage="1" showErrorMessage="1" sqref="C5:C10" xr:uid="{00000000-0002-0000-0000-000000000000}">
      <formula1>"In Progress, Complete, Hiatus"</formula1>
    </dataValidation>
    <dataValidation allowBlank="1" showInputMessage="1" showErrorMessage="1" promptTitle="Writing Submissions Tracker" prompt="_x000a_Use this tab to record details of your stories. _x000a__x000a_Enter your available markets to the Publications tab._x000a__x000a_Use the Submissions tab to track your writing submissions." sqref="A1" xr:uid="{00000000-0002-0000-0000-000002000000}"/>
    <dataValidation allowBlank="1" showInputMessage="1" showErrorMessage="1" prompt="Enter title of story in this column" sqref="B4" xr:uid="{00000000-0002-0000-0000-000003000000}"/>
    <dataValidation allowBlank="1" showInputMessage="1" showErrorMessage="1" prompt="Select status of story from the drop-down options" sqref="C4" xr:uid="{00000000-0002-0000-0000-000004000000}"/>
    <dataValidation allowBlank="1" showInputMessage="1" showErrorMessage="1" prompt="Enter the word count of the story in this column" sqref="D4" xr:uid="{00000000-0002-0000-0000-000005000000}"/>
    <dataValidation allowBlank="1" showInputMessage="1" showErrorMessage="1" prompt="Enter type of story in this column" sqref="E4" xr:uid="{00000000-0002-0000-0000-000006000000}"/>
    <dataValidation allowBlank="1" showInputMessage="1" showErrorMessage="1" prompt="Enter a quick summary of the story in this column" sqref="F4" xr:uid="{00000000-0002-0000-0000-000007000000}"/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1"/>
  <sheetViews>
    <sheetView showGridLines="0" workbookViewId="0"/>
  </sheetViews>
  <sheetFormatPr defaultColWidth="9" defaultRowHeight="21" customHeight="1" x14ac:dyDescent="0.2"/>
  <cols>
    <col min="1" max="1" width="1.5" style="10" customWidth="1"/>
    <col min="2" max="2" width="14.625" style="8" customWidth="1"/>
    <col min="3" max="3" width="28.625" style="9" customWidth="1"/>
    <col min="4" max="4" width="29" style="9" customWidth="1"/>
    <col min="5" max="5" width="14.625" style="10" customWidth="1"/>
    <col min="6" max="6" width="14.625" style="8" customWidth="1"/>
    <col min="7" max="7" width="14.625" style="11" customWidth="1"/>
    <col min="8" max="9" width="1.625" style="10" customWidth="1"/>
    <col min="10" max="12" width="1.5" style="10" customWidth="1"/>
    <col min="13" max="16384" width="9" style="10"/>
  </cols>
  <sheetData>
    <row r="1" spans="2:8" ht="9" customHeight="1" x14ac:dyDescent="0.2">
      <c r="G1" s="18"/>
      <c r="H1" s="12" t="s">
        <v>22</v>
      </c>
    </row>
    <row r="2" spans="2:8" ht="123" customHeight="1" x14ac:dyDescent="0.2">
      <c r="B2" s="14"/>
      <c r="G2" s="18"/>
    </row>
    <row r="3" spans="2:8" ht="28.5" customHeight="1" x14ac:dyDescent="0.2">
      <c r="G3" s="18"/>
    </row>
    <row r="4" spans="2:8" ht="39.950000000000003" customHeight="1" x14ac:dyDescent="0.2">
      <c r="B4" s="15" t="s">
        <v>23</v>
      </c>
      <c r="C4" s="6" t="s">
        <v>24</v>
      </c>
      <c r="D4" s="6" t="s">
        <v>25</v>
      </c>
      <c r="E4" s="6" t="s">
        <v>7</v>
      </c>
      <c r="F4" s="15" t="s">
        <v>32</v>
      </c>
      <c r="G4" s="19" t="s">
        <v>33</v>
      </c>
    </row>
    <row r="5" spans="2:8" ht="21" customHeight="1" x14ac:dyDescent="0.2">
      <c r="B5" s="8">
        <f ca="1">TODAY()-21</f>
        <v>44768</v>
      </c>
      <c r="C5" s="9" t="s">
        <v>1</v>
      </c>
      <c r="D5" s="9" t="s">
        <v>26</v>
      </c>
      <c r="E5" s="10" t="s">
        <v>29</v>
      </c>
      <c r="G5" s="22"/>
    </row>
    <row r="6" spans="2:8" ht="21" customHeight="1" x14ac:dyDescent="0.2">
      <c r="B6" s="8">
        <f ca="1">TODAY()-9</f>
        <v>44780</v>
      </c>
      <c r="C6" s="9" t="s">
        <v>2</v>
      </c>
      <c r="D6" s="9" t="s">
        <v>26</v>
      </c>
      <c r="E6" s="10" t="s">
        <v>30</v>
      </c>
      <c r="F6" s="8">
        <f ca="1">TODAY()-4</f>
        <v>44785</v>
      </c>
      <c r="G6" s="22">
        <v>300</v>
      </c>
    </row>
    <row r="7" spans="2:8" ht="21" customHeight="1" x14ac:dyDescent="0.2">
      <c r="B7" s="8">
        <f ca="1">TODAY()-9</f>
        <v>44780</v>
      </c>
      <c r="C7" s="9" t="s">
        <v>2</v>
      </c>
      <c r="D7" s="9" t="s">
        <v>27</v>
      </c>
      <c r="E7" s="10" t="s">
        <v>30</v>
      </c>
      <c r="F7" s="8">
        <f ca="1">TODAY()-2</f>
        <v>44787</v>
      </c>
      <c r="G7" s="22">
        <v>350</v>
      </c>
    </row>
    <row r="8" spans="2:8" ht="21" customHeight="1" x14ac:dyDescent="0.2">
      <c r="B8" s="8">
        <f ca="1">TODAY()-7</f>
        <v>44782</v>
      </c>
      <c r="C8" s="9" t="s">
        <v>3</v>
      </c>
      <c r="D8" s="9" t="s">
        <v>28</v>
      </c>
      <c r="E8" s="10" t="s">
        <v>31</v>
      </c>
      <c r="G8" s="22"/>
    </row>
    <row r="9" spans="2:8" ht="21" customHeight="1" x14ac:dyDescent="0.2">
      <c r="B9" s="8">
        <f ca="1">TODAY()-6</f>
        <v>44783</v>
      </c>
      <c r="C9" s="9" t="s">
        <v>5</v>
      </c>
      <c r="D9" s="9" t="s">
        <v>27</v>
      </c>
      <c r="E9" s="10" t="s">
        <v>30</v>
      </c>
      <c r="F9" s="8">
        <f ca="1">TODAY()-4</f>
        <v>44785</v>
      </c>
      <c r="G9" s="22">
        <v>150</v>
      </c>
    </row>
    <row r="10" spans="2:8" ht="21" customHeight="1" x14ac:dyDescent="0.2">
      <c r="B10" s="8">
        <f ca="1">TODAY()-6</f>
        <v>44783</v>
      </c>
      <c r="C10" s="9" t="s">
        <v>6</v>
      </c>
      <c r="D10" s="9" t="s">
        <v>28</v>
      </c>
      <c r="E10" s="10" t="s">
        <v>30</v>
      </c>
      <c r="F10" s="8">
        <f ca="1">TODAY()-3</f>
        <v>44786</v>
      </c>
      <c r="G10" s="22">
        <v>100</v>
      </c>
    </row>
    <row r="11" spans="2:8" ht="21" customHeight="1" x14ac:dyDescent="0.2">
      <c r="B11" s="8">
        <f ca="1">TODAY()-6</f>
        <v>44783</v>
      </c>
      <c r="C11" s="9" t="s">
        <v>6</v>
      </c>
      <c r="D11" s="9" t="s">
        <v>27</v>
      </c>
      <c r="E11" s="10" t="s">
        <v>31</v>
      </c>
      <c r="G11" s="22"/>
    </row>
  </sheetData>
  <conditionalFormatting sqref="E5:E11">
    <cfRule type="cellIs" dxfId="0" priority="1" operator="equal">
      <formula>"Accepted"</formula>
    </cfRule>
  </conditionalFormatting>
  <dataValidations count="10">
    <dataValidation type="list" allowBlank="1" showInputMessage="1" showErrorMessage="1" sqref="D5:D11" xr:uid="{00000000-0002-0000-0100-000000000000}">
      <formula1>List_Publications</formula1>
    </dataValidation>
    <dataValidation type="list" allowBlank="1" showInputMessage="1" showErrorMessage="1" sqref="C5:C11" xr:uid="{00000000-0002-0000-0100-000001000000}">
      <formula1>List_Stories</formula1>
    </dataValidation>
    <dataValidation type="list" allowBlank="1" showInputMessage="1" showErrorMessage="1" sqref="E5:E11" xr:uid="{00000000-0002-0000-0100-000002000000}">
      <formula1>"Submitted, Accepted, Declined, Hiatus, Withdrawn"</formula1>
    </dataValidation>
    <dataValidation allowBlank="1" showInputMessage="1" showErrorMessage="1" prompt="Enter your writing submissions to the table below._x000a__x000a_Column C is a drop-down field from the Stories tab. Column D is a drop-down field from the Publications tab." sqref="A1" xr:uid="{00000000-0002-0000-0100-000003000000}"/>
    <dataValidation allowBlank="1" showInputMessage="1" showErrorMessage="1" prompt="Enter date of submission of story in this column" sqref="B4" xr:uid="{00000000-0002-0000-0100-000004000000}"/>
    <dataValidation allowBlank="1" showInputMessage="1" showErrorMessage="1" prompt="Select the title of the story from the drop-down list._x000a__x000a_The drop-down options are automatically read from the Stories tab." sqref="C4" xr:uid="{00000000-0002-0000-0100-000005000000}"/>
    <dataValidation allowBlank="1" showInputMessage="1" showErrorMessage="1" prompt="Select the publication name from the drop-down list._x000a__x000a_The drop-down options are automatically read from the Publications tab." sqref="D4" xr:uid="{00000000-0002-0000-0100-000006000000}"/>
    <dataValidation allowBlank="1" showInputMessage="1" showErrorMessage="1" prompt="Select status of the submitted from the drop-down options" sqref="E4" xr:uid="{00000000-0002-0000-0100-000007000000}"/>
    <dataValidation allowBlank="1" showInputMessage="1" showErrorMessage="1" prompt="Enter published date of the story in this column" sqref="F4" xr:uid="{00000000-0002-0000-0100-000008000000}"/>
    <dataValidation allowBlank="1" showInputMessage="1" showErrorMessage="1" prompt="Enter payment received for the story in this column" sqref="G4" xr:uid="{00000000-0002-0000-0100-000009000000}"/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7"/>
  <sheetViews>
    <sheetView showGridLines="0" workbookViewId="0"/>
  </sheetViews>
  <sheetFormatPr defaultColWidth="9" defaultRowHeight="21" customHeight="1" x14ac:dyDescent="0.2"/>
  <cols>
    <col min="1" max="1" width="1.5" style="2" customWidth="1"/>
    <col min="2" max="2" width="26.625" style="1" customWidth="1"/>
    <col min="3" max="3" width="14.625" style="2" customWidth="1"/>
    <col min="4" max="4" width="28.5" style="1" customWidth="1"/>
    <col min="5" max="5" width="17" style="2" customWidth="1"/>
    <col min="6" max="6" width="14.625" style="2" customWidth="1"/>
    <col min="7" max="7" width="14.625" style="16" customWidth="1"/>
    <col min="8" max="9" width="1.625" style="2" customWidth="1"/>
    <col min="10" max="12" width="1.5" style="2" customWidth="1"/>
    <col min="13" max="16384" width="9" style="2"/>
  </cols>
  <sheetData>
    <row r="1" spans="2:8" ht="9" customHeight="1" x14ac:dyDescent="0.2">
      <c r="G1" s="20"/>
      <c r="H1" s="4" t="s">
        <v>22</v>
      </c>
    </row>
    <row r="2" spans="2:8" ht="123" customHeight="1" x14ac:dyDescent="0.2">
      <c r="B2" s="13"/>
      <c r="G2" s="20"/>
    </row>
    <row r="3" spans="2:8" ht="28.5" customHeight="1" x14ac:dyDescent="0.2">
      <c r="G3" s="20"/>
    </row>
    <row r="4" spans="2:8" ht="39.950000000000003" customHeight="1" x14ac:dyDescent="0.2">
      <c r="B4" s="5" t="s">
        <v>34</v>
      </c>
      <c r="C4" s="6" t="s">
        <v>35</v>
      </c>
      <c r="D4" s="5" t="s">
        <v>38</v>
      </c>
      <c r="E4" s="6" t="s">
        <v>42</v>
      </c>
      <c r="F4" s="6" t="s">
        <v>43</v>
      </c>
      <c r="G4" s="19" t="s">
        <v>44</v>
      </c>
    </row>
    <row r="5" spans="2:8" ht="21" customHeight="1" x14ac:dyDescent="0.2">
      <c r="B5" s="1" t="s">
        <v>27</v>
      </c>
      <c r="C5" s="2" t="s">
        <v>36</v>
      </c>
      <c r="D5" s="1" t="s">
        <v>39</v>
      </c>
      <c r="E5" s="2">
        <f>COUNTIF(Table_Submissions[Publication Name],Table_Publications[[#This Row],[Name]])</f>
        <v>3</v>
      </c>
      <c r="F5" s="2">
        <f>COUNTIFS(Table_Submissions[Publication Name],Table_Publications[[#This Row],[Name]],Table_Submissions[Status],"Accepted")</f>
        <v>2</v>
      </c>
      <c r="G5" s="21">
        <f>SUMIF(Table_Submissions[Publication Name],Table_Publications[[#This Row],[Name]],Table_Submissions[Payment 
Received])</f>
        <v>500</v>
      </c>
    </row>
    <row r="6" spans="2:8" ht="21" customHeight="1" x14ac:dyDescent="0.2">
      <c r="B6" s="1" t="s">
        <v>26</v>
      </c>
      <c r="C6" s="2" t="s">
        <v>37</v>
      </c>
      <c r="D6" s="1" t="s">
        <v>40</v>
      </c>
      <c r="E6" s="2">
        <f>COUNTIF(Table_Submissions[Publication Name],Table_Publications[[#This Row],[Name]])</f>
        <v>2</v>
      </c>
      <c r="F6" s="2">
        <f>COUNTIFS(Table_Submissions[Publication Name],Table_Publications[[#This Row],[Name]],Table_Submissions[Status],"Accepted")</f>
        <v>1</v>
      </c>
      <c r="G6" s="21">
        <f>SUMIF(Table_Submissions[Publication Name],Table_Publications[[#This Row],[Name]],Table_Submissions[Payment 
Received])</f>
        <v>300</v>
      </c>
    </row>
    <row r="7" spans="2:8" ht="21" customHeight="1" x14ac:dyDescent="0.2">
      <c r="B7" s="1" t="s">
        <v>28</v>
      </c>
      <c r="C7" s="2" t="s">
        <v>37</v>
      </c>
      <c r="D7" s="1" t="s">
        <v>41</v>
      </c>
      <c r="E7" s="2">
        <f>COUNTIF(Table_Submissions[Publication Name],Table_Publications[[#This Row],[Name]])</f>
        <v>2</v>
      </c>
      <c r="F7" s="2">
        <f>COUNTIFS(Table_Submissions[Publication Name],Table_Publications[[#This Row],[Name]],Table_Submissions[Status],"Accepted")</f>
        <v>1</v>
      </c>
      <c r="G7" s="21">
        <f>SUMIF(Table_Submissions[Publication Name],Table_Publications[[#This Row],[Name]],Table_Submissions[Payment 
Received])</f>
        <v>100</v>
      </c>
    </row>
  </sheetData>
  <conditionalFormatting sqref="G5:G7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{B898CD5E-696C-4CE9-9D43-6671197BD61A}</x14:id>
        </ext>
      </extLst>
    </cfRule>
  </conditionalFormatting>
  <dataValidations count="8">
    <dataValidation allowBlank="1" showInputMessage="1" showErrorMessage="1" prompt="Enter details of target publications to the table below._x000a__x000a_Columns E, F, and G are automatically calculated from the Submissions tab." sqref="A1" xr:uid="{00000000-0002-0000-0200-000000000000}"/>
    <dataValidation allowBlank="1" showInputMessage="1" showErrorMessage="1" prompt="Enter name of publication in this column" sqref="B4" xr:uid="{00000000-0002-0000-0200-000001000000}"/>
    <dataValidation allowBlank="1" showInputMessage="1" showErrorMessage="1" prompt="Select type of publication from the drop-down options" sqref="C4" xr:uid="{00000000-0002-0000-0200-000002000000}"/>
    <dataValidation allowBlank="1" showInputMessage="1" showErrorMessage="1" prompt="Enter deadline notes for the publication" sqref="D4" xr:uid="{00000000-0002-0000-0200-000003000000}"/>
    <dataValidation allowBlank="1" showInputMessage="1" showErrorMessage="1" prompt="This column automatically calculates the total submissions for each publication" sqref="E4" xr:uid="{00000000-0002-0000-0200-000004000000}"/>
    <dataValidation allowBlank="1" showInputMessage="1" showErrorMessage="1" prompt="This column automatically calculates the total accepted submissions for each publication" sqref="F4" xr:uid="{00000000-0002-0000-0200-000005000000}"/>
    <dataValidation allowBlank="1" showInputMessage="1" showErrorMessage="1" prompt="This column automatically calculates the total earnings for each publication. Data bars formatting is also setup." sqref="G4" xr:uid="{00000000-0002-0000-0200-000006000000}"/>
    <dataValidation type="list" allowBlank="1" showInputMessage="1" showErrorMessage="1" sqref="C5:C7" xr:uid="{00000000-0002-0000-0200-000007000000}">
      <formula1>"SFWA, Semi-Pro, Closed, Other"</formula1>
    </dataValidation>
  </dataValidations>
  <printOptions horizontalCentered="1"/>
  <pageMargins left="0.3" right="0.3" top="0.5" bottom="0.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98CD5E-696C-4CE9-9D43-6671197BD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G5:G7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93C426A1-BCB4-4B07-829F-55836BBF05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62FEC0F6-3283-4968-AE61-084D72C39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EF36EACE-2D6A-4F6F-BFCE-B6787617ED3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TM00654421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ap:HeadingPairs>
  <ap:TitlesOfParts>
    <vt:vector baseType="lpstr" size="5">
      <vt:lpstr>Stories</vt:lpstr>
      <vt:lpstr>Submissions</vt:lpstr>
      <vt:lpstr>Publications</vt:lpstr>
      <vt:lpstr>List_Publications</vt:lpstr>
      <vt:lpstr>List_Stories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2022-06-14T04:26:47Z</dcterms:created>
  <dcterms:modified xsi:type="dcterms:W3CDTF">2022-08-16T02:12:13Z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