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0" documentId="13_ncr:1_{22D28B95-FEE6-400D-BB2C-8E603AB3032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mmercial Invoice" sheetId="1" r:id="rId1"/>
    <sheet name="Customers" sheetId="3" r:id="rId2"/>
  </sheets>
  <definedNames>
    <definedName name="BillName">'Commercial Invoice'!$C$4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Invoice'!$H$18</definedName>
    <definedName name="InvoiceSubtotal">'Commercial Invoice'!$H$14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Invoice'!$8:$8</definedName>
    <definedName name="_xlnm.Print_Titles" localSheetId="1">Customers!$2:$2</definedName>
    <definedName name="RowTitleRegion1..C6">'Commercial Invoice'!$B$4</definedName>
    <definedName name="RowTitleRegion2..E5">'Commercial Invoice'!$D$4</definedName>
    <definedName name="RowTitleRegion3..H5">'Commercial Invoice'!$G$4</definedName>
    <definedName name="RowTitleRegion4..H20">'Commercial Invoice'!$G$14</definedName>
    <definedName name="SalesTax">'Commercial Invoice'!$H$16</definedName>
    <definedName name="SalesTaxRate">'Commercial Invoice'!$H$15</definedName>
    <definedName name="Shipping">'Commercial Invoice'!$H$17</definedName>
    <definedName name="Title2">CustomerList[[#Headers],[COMPANY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<sst xmlns="http://schemas.openxmlformats.org/spreadsheetml/2006/main" count="62" uniqueCount="61">
  <si>
    <t>TAILSPIN TOYS</t>
  </si>
  <si>
    <t>Note to:</t>
  </si>
  <si>
    <t>Address:</t>
  </si>
  <si>
    <t>DATE</t>
  </si>
  <si>
    <t>Total due in 10 days. Overdue accounts are subject to and interest charge of 2% per month.</t>
  </si>
  <si>
    <t>Lilli Allik</t>
  </si>
  <si>
    <t>ITEM #</t>
  </si>
  <si>
    <t>Phone:</t>
  </si>
  <si>
    <t>Fax:</t>
  </si>
  <si>
    <t>Email:</t>
  </si>
  <si>
    <t>DESCRIPTION</t>
  </si>
  <si>
    <t>Wooden Blocks</t>
  </si>
  <si>
    <t>123 Main Street</t>
  </si>
  <si>
    <t>Ocean View,  MO 12345</t>
  </si>
  <si>
    <t>QTY</t>
  </si>
  <si>
    <r>
      <rPr>
        <b/>
        <sz val="11"/>
        <color theme="2" tint="-0.749992370372631"/>
        <rFont val="Source Sans Pro"/>
        <family val="2"/>
      </rPr>
      <t xml:space="preserve">P: </t>
    </r>
    <r>
      <rPr>
        <sz val="11"/>
        <color theme="2" tint="-0.749992370372631"/>
        <rFont val="Source Sans Pro"/>
        <family val="2"/>
      </rPr>
      <t>123-555-0123</t>
    </r>
  </si>
  <si>
    <r>
      <rPr>
        <b/>
        <sz val="11"/>
        <color theme="2" tint="-0.749992370372631"/>
        <rFont val="Source Sans Pro"/>
        <family val="2"/>
      </rPr>
      <t>F:</t>
    </r>
    <r>
      <rPr>
        <sz val="11"/>
        <color theme="2" tint="-0.749992370372631"/>
        <rFont val="Source Sans Pro"/>
        <family val="2"/>
      </rPr>
      <t xml:space="preserve"> 123-555-0124</t>
    </r>
  </si>
  <si>
    <t>UNIT PRICE</t>
  </si>
  <si>
    <t>tailspin@interestingsite.com</t>
  </si>
  <si>
    <t>www.tailspintoys.com</t>
  </si>
  <si>
    <t>Invoice #:</t>
  </si>
  <si>
    <t>Invoice Date:</t>
  </si>
  <si>
    <t>Contact:</t>
  </si>
  <si>
    <t>DISCOUNT</t>
  </si>
  <si>
    <t>Invoice subtotal</t>
  </si>
  <si>
    <t>Tax rate</t>
  </si>
  <si>
    <t>Sales tax</t>
  </si>
  <si>
    <t>Shipping</t>
  </si>
  <si>
    <t>Deposit received</t>
  </si>
  <si>
    <t>Total</t>
  </si>
  <si>
    <t>TOTAL</t>
  </si>
  <si>
    <t>Customers</t>
  </si>
  <si>
    <t>CUSTOMERS</t>
  </si>
  <si>
    <t>COMPANY NAME</t>
  </si>
  <si>
    <t>Contoso, Ltd</t>
  </si>
  <si>
    <t>CONTACT INFO</t>
  </si>
  <si>
    <t>Mike Gragg</t>
  </si>
  <si>
    <t>Janine Mendoza</t>
  </si>
  <si>
    <t>ADDRESS</t>
  </si>
  <si>
    <t>345 Cherry Street</t>
  </si>
  <si>
    <t>567 Walnut Lane</t>
  </si>
  <si>
    <t>ADDRESS2</t>
  </si>
  <si>
    <t>Suite 123</t>
  </si>
  <si>
    <t>CITY</t>
  </si>
  <si>
    <t>Albany</t>
  </si>
  <si>
    <t>Moline</t>
  </si>
  <si>
    <t>STATE</t>
  </si>
  <si>
    <t>SD</t>
  </si>
  <si>
    <t>MO</t>
  </si>
  <si>
    <t>POSTCODE</t>
  </si>
  <si>
    <t>09876</t>
  </si>
  <si>
    <t>PHONE</t>
  </si>
  <si>
    <t>432-555-0178</t>
  </si>
  <si>
    <t>432-555-0189</t>
  </si>
  <si>
    <t>EMAIL</t>
  </si>
  <si>
    <t>mike@excellentwebsite.com</t>
  </si>
  <si>
    <t>contoso@websitegoeshere.com</t>
  </si>
  <si>
    <t>FAX</t>
  </si>
  <si>
    <t>432-555-0187</t>
  </si>
  <si>
    <t>432-555-0123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</si>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</sst>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]###\-####;###\-###\-####"/>
    <numFmt numFmtId="168" formatCode="&quot;£&quot;#,##0.00"/>
  </numFmts>
  <fonts count="36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7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6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6" applyNumberFormat="0" applyAlignment="0" applyProtection="0"/>
    <xf numFmtId="0" fontId="31" fillId="8" borderId="7" applyNumberFormat="0" applyAlignment="0" applyProtection="0"/>
    <xf numFmtId="0" fontId="32" fillId="8" borderId="6" applyNumberFormat="0" applyAlignment="0" applyProtection="0"/>
    <xf numFmtId="0" fontId="33" fillId="0" borderId="8" applyNumberFormat="0" applyFill="0" applyAlignment="0" applyProtection="0"/>
    <xf numFmtId="0" fontId="34" fillId="9" borderId="9" applyNumberFormat="0" applyAlignment="0" applyProtection="0"/>
    <xf numFmtId="0" fontId="3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3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19" applyFont="1" applyAlignment="1">
      <alignment horizontal="left" indent="1"/>
    </xf>
    <xf numFmtId="0" fontId="12" fillId="0" borderId="0" xfId="0" applyFont="1">
      <alignment horizontal="left" vertical="center" wrapText="1"/>
    </xf>
    <xf numFmtId="0" fontId="15" fillId="0" borderId="0" xfId="23" applyFont="1" applyFill="1" applyAlignment="1">
      <alignment horizontal="center" vertical="top" wrapText="1"/>
    </xf>
    <xf numFmtId="0" fontId="16" fillId="0" borderId="0" xfId="0" applyFont="1">
      <alignment horizontal="left" vertical="center" wrapText="1"/>
    </xf>
    <xf numFmtId="0" fontId="17" fillId="0" borderId="0" xfId="23" quotePrefix="1" applyFont="1">
      <alignment horizontal="center" vertical="center" wrapText="1"/>
    </xf>
    <xf numFmtId="9" fontId="14" fillId="0" borderId="3" xfId="4" applyFont="1" applyFill="1" applyBorder="1" applyProtection="1">
      <alignment horizontal="right" vertical="center" indent="1"/>
    </xf>
    <xf numFmtId="0" fontId="13" fillId="0" borderId="5" xfId="14" applyFont="1" applyFill="1" applyBorder="1" applyAlignment="1" applyProtection="1">
      <alignment horizontal="left" vertical="center" indent="1"/>
    </xf>
    <xf numFmtId="0" fontId="13" fillId="0" borderId="3" xfId="14" applyFont="1" applyFill="1" applyAlignment="1" applyProtection="1">
      <alignment horizontal="left" vertical="center" indent="1"/>
    </xf>
    <xf numFmtId="0" fontId="13" fillId="0" borderId="4" xfId="14" applyFont="1" applyFill="1" applyBorder="1" applyAlignment="1" applyProtection="1">
      <alignment horizontal="left" vertical="center" indent="1"/>
    </xf>
    <xf numFmtId="0" fontId="13" fillId="0" borderId="0" xfId="14" applyFont="1" applyFill="1" applyBorder="1" applyAlignment="1" applyProtection="1">
      <alignment horizontal="left" vertical="center" indent="1"/>
    </xf>
    <xf numFmtId="0" fontId="18" fillId="3" borderId="0" xfId="21" applyFont="1" applyFill="1" applyBorder="1" applyAlignment="1">
      <alignment horizontal="center" vertical="center" wrapText="1"/>
    </xf>
    <xf numFmtId="0" fontId="18" fillId="3" borderId="0" xfId="21" applyFont="1" applyFill="1" applyBorder="1" applyAlignment="1">
      <alignment horizontal="right" vertical="center" wrapText="1" indent="1"/>
    </xf>
    <xf numFmtId="0" fontId="18" fillId="3" borderId="0" xfId="14" applyFont="1" applyFill="1" applyBorder="1" applyAlignment="1" applyProtection="1">
      <alignment horizontal="left" vertical="center" inden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167" fontId="19" fillId="0" borderId="0" xfId="18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7" fontId="19" fillId="0" borderId="0" xfId="18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1" fontId="19" fillId="0" borderId="0" xfId="17" applyFont="1" applyFill="1" applyBorder="1" applyAlignment="1">
      <alignment horizontal="center" vertical="center"/>
    </xf>
    <xf numFmtId="168" fontId="19" fillId="0" borderId="0" xfId="9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>
      <alignment horizontal="left" vertical="center" wrapText="1"/>
    </xf>
    <xf numFmtId="0" fontId="22" fillId="0" borderId="0" xfId="11" applyFont="1" applyAlignment="1">
      <alignment horizontal="left" vertical="top" indent="1"/>
    </xf>
    <xf numFmtId="166" fontId="23" fillId="0" borderId="0" xfId="20" applyNumberFormat="1" applyFont="1" applyAlignment="1">
      <alignment horizontal="left" vertical="top" wrapText="1" indent="1"/>
    </xf>
    <xf numFmtId="167" fontId="23" fillId="0" borderId="0" xfId="18" applyFont="1" applyAlignment="1">
      <alignment horizontal="left" vertical="top" wrapText="1" indent="1"/>
    </xf>
    <xf numFmtId="0" fontId="22" fillId="0" borderId="0" xfId="11" applyFont="1" applyAlignment="1">
      <alignment horizontal="left" vertical="top" indent="2"/>
    </xf>
    <xf numFmtId="0" fontId="23" fillId="0" borderId="0" xfId="20" applyNumberFormat="1" applyFont="1">
      <alignment horizontal="left" vertical="top" wrapText="1"/>
    </xf>
    <xf numFmtId="167" fontId="23" fillId="0" borderId="0" xfId="18" applyFont="1" applyBorder="1" applyAlignment="1">
      <alignment horizontal="left" vertical="top" wrapText="1" indent="1"/>
    </xf>
    <xf numFmtId="14" fontId="23" fillId="0" borderId="0" xfId="20" applyNumberFormat="1" applyFont="1">
      <alignment horizontal="left" vertical="top" wrapText="1"/>
    </xf>
    <xf numFmtId="166" fontId="23" fillId="0" borderId="0" xfId="20" applyNumberFormat="1" applyFont="1">
      <alignment horizontal="left" vertical="top" wrapText="1"/>
    </xf>
    <xf numFmtId="0" fontId="24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wrapText="1"/>
    </xf>
    <xf numFmtId="0" fontId="22" fillId="0" borderId="0" xfId="2" applyFont="1" applyAlignment="1">
      <alignment horizontal="left" wrapText="1" indent="1"/>
    </xf>
    <xf numFmtId="167" fontId="22" fillId="0" borderId="0" xfId="18" applyFont="1" applyAlignment="1">
      <alignment horizontal="left" wrapText="1" indent="1"/>
    </xf>
    <xf numFmtId="0" fontId="22" fillId="0" borderId="0" xfId="3" applyFont="1" applyAlignment="1">
      <alignment horizontal="left" vertical="top" wrapText="1" indent="1"/>
    </xf>
    <xf numFmtId="167" fontId="22" fillId="0" borderId="0" xfId="3" applyNumberFormat="1" applyFont="1" applyAlignment="1">
      <alignment horizontal="left" vertical="top" wrapText="1" indent="1"/>
    </xf>
    <xf numFmtId="2" fontId="26" fillId="0" borderId="0" xfId="6" applyFont="1" applyAlignment="1">
      <alignment horizontal="lef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22" applyFont="1" applyFill="1" applyBorder="1" applyAlignment="1">
      <alignment horizontal="left" vertical="center" wrapText="1" indent="1"/>
    </xf>
    <xf numFmtId="0" fontId="18" fillId="0" borderId="0" xfId="22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wrapText="1"/>
    </xf>
    <xf numFmtId="14" fontId="19" fillId="0" borderId="0" xfId="16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vertical="top" wrapText="1"/>
    </xf>
    <xf numFmtId="2" fontId="25" fillId="0" borderId="0" xfId="6" applyFont="1" applyBorder="1" applyAlignment="1">
      <alignment horizontal="left" vertical="center" wrapText="1"/>
    </xf>
    <xf numFmtId="2" fontId="10" fillId="0" borderId="0" xfId="6" applyFont="1" applyBorder="1" applyAlignment="1">
      <alignment horizontal="left" vertical="center" wrapText="1"/>
    </xf>
    <xf numFmtId="168" fontId="1" fillId="0" borderId="0" xfId="10" applyFill="1" applyBorder="1" applyAlignment="1">
      <alignment horizontal="center" vertical="center"/>
    </xf>
    <xf numFmtId="168" fontId="1" fillId="0" borderId="5" xfId="10" applyFill="1" applyBorder="1" applyAlignment="1" applyProtection="1">
      <alignment horizontal="center" vertical="center"/>
    </xf>
    <xf numFmtId="168" fontId="1" fillId="0" borderId="3" xfId="10" applyFill="1" applyBorder="1" applyAlignment="1" applyProtection="1">
      <alignment horizontal="center" vertical="center"/>
    </xf>
    <xf numFmtId="168" fontId="1" fillId="0" borderId="4" xfId="10" applyFill="1" applyBorder="1" applyAlignment="1" applyProtection="1">
      <alignment horizontal="center" vertical="center"/>
    </xf>
    <xf numFmtId="168" fontId="1" fillId="0" borderId="0" xfId="10" applyFill="1" applyBorder="1" applyAlignment="1" applyProtection="1">
      <alignment horizontal="center" vertical="center"/>
    </xf>
    <xf numFmtId="168" fontId="1" fillId="3" borderId="0" xfId="10" applyFill="1" applyBorder="1" applyAlignment="1" applyProtection="1">
      <alignment horizontal="center" vertical="center"/>
    </xf>
    <xf numFmtId="166" fontId="5" fillId="0" borderId="0" xfId="20" applyNumberFormat="1">
      <alignment horizontal="left" vertical="top" wrapText="1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Good" xfId="24" builtinId="26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put" xfId="27" builtinId="20" customBuiltin="1"/>
    <cellStyle name="Invoice details" xfId="20" xr:uid="{00000000-0005-0000-0000-00000C000000}"/>
    <cellStyle name="Linked Cell" xfId="30" builtinId="24" customBuiltin="1"/>
    <cellStyle name="Neutral" xfId="26" builtinId="28" customBuiltin="1"/>
    <cellStyle name="Normal" xfId="0" builtinId="0" customBuiltin="1"/>
    <cellStyle name="Note" xfId="13" builtinId="10" customBuiltin="1"/>
    <cellStyle name="Output" xfId="28" builtinId="21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Warning Text" xfId="32" builtinId="11" customBuiltin="1"/>
    <cellStyle name="znavigation cell" xfId="23" xr:uid="{00000000-0005-0000-0000-000017000000}"/>
  </cellStyles>
  <dxfs count="38"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ont>
        <b/>
        <i val="0"/>
        <color theme="3"/>
      </font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TableStyle="Commercial Invoice" defaultPivotStyle="PivotStyleLight16">
    <tableStyle name="Commercial Invoice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le Style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le Style 2" pivot="0" count="1" xr9:uid="{AAC86889-926A-9644-9E30-E6BC94208819}">
      <tableStyleElement type="firstRowStripe" dxfId="29"/>
    </tableStyle>
    <tableStyle name="Table Style 3" pivot="0" count="1" xr9:uid="{5A480686-C0EA-C14B-997D-F309FB808E8A}">
      <tableStyleElement type="firstRowStripe" dxfId="28"/>
    </tableStyle>
    <tableStyle name="Table Style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Customers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Commercial Invoice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Customers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Commercial</a:t>
          </a:r>
          <a:r>
            <a:rPr lang="en-gb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 Invoice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8:H13" headerRowDxfId="24" dataDxfId="23" totalsRowDxfId="21" tableBorderDxfId="22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DxfId="5" dataCellStyle="Date"/>
    <tableColumn id="1" xr3:uid="{00000000-0010-0000-0000-000001000000}" name="ITEM #" dataDxfId="20" dataCellStyle="Table details left aligned"/>
    <tableColumn id="2" xr3:uid="{00000000-0010-0000-0000-000002000000}" name="DESCRIPTION" dataDxfId="4" dataCellStyle="Table details left aligned"/>
    <tableColumn id="3" xr3:uid="{00000000-0010-0000-0000-000003000000}" name="QTY" dataDxfId="3" dataCellStyle="Quantity"/>
    <tableColumn id="4" xr3:uid="{00000000-0010-0000-0000-000004000000}" name="UNIT PRICE" dataDxfId="2" dataCellStyle="Currency"/>
    <tableColumn id="5" xr3:uid="{00000000-0010-0000-0000-000005000000}" name="DISCOUNT" dataDxfId="1" dataCellStyle="Currency"/>
    <tableColumn id="6" xr3:uid="{00000000-0010-0000-0000-000006000000}" name="TOTAL" dataDxfId="0" dataCellStyle="Currency [0]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9" dataDxfId="18" totalsRowDxfId="16" tableBorderDxfId="17" headerRowCellStyle="Normal">
  <autoFilter ref="B2:K4" xr:uid="{00000000-0009-0000-0100-000001000000}"/>
  <tableColumns count="10">
    <tableColumn id="2" xr3:uid="{00000000-0010-0000-0100-000002000000}" name="COMPANY NAME" dataDxfId="15"/>
    <tableColumn id="3" xr3:uid="{00000000-0010-0000-0100-000003000000}" name="CONTACT INFO" dataDxfId="14"/>
    <tableColumn id="4" xr3:uid="{00000000-0010-0000-0100-000004000000}" name="ADDRESS" dataDxfId="13"/>
    <tableColumn id="1" xr3:uid="{00000000-0010-0000-0100-000001000000}" name="ADDRESS2" dataDxfId="12"/>
    <tableColumn id="5" xr3:uid="{00000000-0010-0000-0100-000005000000}" name="CITY" dataDxfId="11"/>
    <tableColumn id="6" xr3:uid="{00000000-0010-0000-0100-000006000000}" name="STATE" dataDxfId="10"/>
    <tableColumn id="7" xr3:uid="{00000000-0010-0000-0100-000007000000}" name="POSTCODE" dataDxfId="9"/>
    <tableColumn id="8" xr3:uid="{00000000-0010-0000-0100-000008000000}" name="PHONE" dataDxfId="7" dataCellStyle="Phone"/>
    <tableColumn id="10" xr3:uid="{00000000-0010-0000-0100-00000A000000}" name="EMAIL" dataDxfId="8"/>
    <tableColumn id="11" xr3:uid="{00000000-0010-0000-0100-00000B000000}" name="FAX" dataDxfId="6" dataCellStyle="Phone"/>
  </tableColumns>
  <tableStyleInfo name="Table Style 4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4" width="19.28515625" style="1" customWidth="1"/>
    <col min="5" max="5" width="29.85546875" style="1" customWidth="1"/>
    <col min="6" max="8" width="19.28515625" style="1" customWidth="1"/>
    <col min="9" max="9" width="2.7109375" customWidth="1"/>
    <col min="10" max="10" width="22.7109375" customWidth="1"/>
  </cols>
  <sheetData>
    <row r="1" spans="2:10" ht="22.15" customHeight="1" x14ac:dyDescent="0.25">
      <c r="B1" s="54" t="s">
        <v>0</v>
      </c>
      <c r="C1" s="55"/>
      <c r="D1" s="55"/>
      <c r="E1" s="40" t="s">
        <v>12</v>
      </c>
      <c r="F1" s="41" t="s">
        <v>15</v>
      </c>
      <c r="G1" s="52" t="s">
        <v>18</v>
      </c>
      <c r="H1" s="52"/>
      <c r="I1" s="4"/>
      <c r="J1" s="5" t="s">
        <v>31</v>
      </c>
    </row>
    <row r="2" spans="2:10" ht="28.9" customHeight="1" x14ac:dyDescent="0.25">
      <c r="B2" s="55"/>
      <c r="C2" s="55"/>
      <c r="D2" s="55"/>
      <c r="E2" s="42" t="s">
        <v>13</v>
      </c>
      <c r="F2" s="43" t="s">
        <v>16</v>
      </c>
      <c r="G2" s="53" t="s">
        <v>19</v>
      </c>
      <c r="H2" s="53"/>
      <c r="I2" s="4"/>
      <c r="J2" s="4"/>
    </row>
    <row r="3" spans="2:10" ht="30" customHeight="1" x14ac:dyDescent="0.25">
      <c r="B3" s="27"/>
      <c r="C3" s="27"/>
      <c r="D3" s="27"/>
      <c r="E3" s="28"/>
      <c r="F3" s="28"/>
      <c r="G3" s="29"/>
      <c r="H3" s="29"/>
      <c r="I3" s="4"/>
      <c r="J3" s="4"/>
    </row>
    <row r="4" spans="2:10" ht="30" customHeight="1" x14ac:dyDescent="0.25">
      <c r="B4" s="30" t="s">
        <v>1</v>
      </c>
      <c r="C4" s="31" t="s">
        <v>5</v>
      </c>
      <c r="D4" s="30" t="s">
        <v>7</v>
      </c>
      <c r="E4" s="32" t="str">
        <f>IFERROR(VLOOKUP(BillName,CustomerList[],8,FALSE),"")</f>
        <v>432-555-0178</v>
      </c>
      <c r="F4" s="32"/>
      <c r="G4" s="33" t="s">
        <v>20</v>
      </c>
      <c r="H4" s="34">
        <v>34567</v>
      </c>
    </row>
    <row r="5" spans="2:10" ht="30" customHeight="1" x14ac:dyDescent="0.25">
      <c r="B5" s="30" t="s">
        <v>2</v>
      </c>
      <c r="C5" s="37" t="str">
        <f>IFERROR(VLOOKUP(BillName,CustomerList[],3,FALSE),"")</f>
        <v>345 Cherry Street</v>
      </c>
      <c r="D5" s="30" t="s">
        <v>8</v>
      </c>
      <c r="E5" s="35" t="str">
        <f>IFERROR(VLOOKUP(BillName,CustomerList[],10,FALSE),"")</f>
        <v>432-555-0187</v>
      </c>
      <c r="F5" s="35"/>
      <c r="G5" s="33" t="s">
        <v>21</v>
      </c>
      <c r="H5" s="36">
        <f ca="1">TODAY()</f>
        <v>44903</v>
      </c>
    </row>
    <row r="6" spans="2:10" ht="30" customHeight="1" x14ac:dyDescent="0.25">
      <c r="B6" s="30"/>
      <c r="C6" s="37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6" s="30" t="s">
        <v>9</v>
      </c>
      <c r="E6" s="62" t="str">
        <f>IFERROR(VLOOKUP(BillName,CustomerList[],9,FALSE),"")</f>
        <v>mike@excellentwebsite.com</v>
      </c>
      <c r="F6" s="31"/>
      <c r="G6" s="33" t="s">
        <v>22</v>
      </c>
      <c r="H6" s="37" t="str">
        <f>IFERROR(VLOOKUP(BillName,CustomerList[],2,FALSE),"")</f>
        <v>Mike Gragg</v>
      </c>
    </row>
    <row r="7" spans="2:10" ht="30" customHeight="1" x14ac:dyDescent="0.25">
      <c r="B7" s="30"/>
      <c r="C7" s="37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7" s="28"/>
      <c r="E7" s="28"/>
      <c r="F7" s="38"/>
      <c r="G7" s="39"/>
      <c r="H7" s="29"/>
    </row>
    <row r="8" spans="2:10" ht="30" customHeight="1" x14ac:dyDescent="0.25">
      <c r="B8" s="47" t="s">
        <v>3</v>
      </c>
      <c r="C8" s="48" t="s">
        <v>6</v>
      </c>
      <c r="D8" s="48" t="s">
        <v>10</v>
      </c>
      <c r="E8" s="49" t="s">
        <v>14</v>
      </c>
      <c r="F8" s="13" t="s">
        <v>17</v>
      </c>
      <c r="G8" s="13" t="s">
        <v>23</v>
      </c>
      <c r="H8" s="14" t="s">
        <v>30</v>
      </c>
    </row>
    <row r="9" spans="2:10" ht="30" customHeight="1" x14ac:dyDescent="0.25">
      <c r="B9" s="50">
        <f ca="1">TODAY()</f>
        <v>44903</v>
      </c>
      <c r="C9" s="51">
        <v>789807</v>
      </c>
      <c r="D9" s="51" t="s">
        <v>11</v>
      </c>
      <c r="E9" s="25">
        <v>4</v>
      </c>
      <c r="F9" s="26">
        <v>10</v>
      </c>
      <c r="G9" s="26">
        <v>2</v>
      </c>
      <c r="H9" s="56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10" spans="2:10" ht="30" customHeight="1" x14ac:dyDescent="0.25">
      <c r="B10" s="50"/>
      <c r="C10" s="51"/>
      <c r="D10" s="51"/>
      <c r="E10" s="25"/>
      <c r="F10" s="26"/>
      <c r="G10" s="26"/>
      <c r="H10" s="56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2:10" ht="30" customHeight="1" x14ac:dyDescent="0.25">
      <c r="B11" s="50"/>
      <c r="C11" s="51"/>
      <c r="D11" s="51"/>
      <c r="E11" s="25"/>
      <c r="F11" s="26"/>
      <c r="G11" s="26"/>
      <c r="H11" s="56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2:10" ht="30" customHeight="1" x14ac:dyDescent="0.25">
      <c r="B12" s="50"/>
      <c r="C12" s="51"/>
      <c r="D12" s="51"/>
      <c r="E12" s="25"/>
      <c r="F12" s="26"/>
      <c r="G12" s="26"/>
      <c r="H12" s="56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2:10" ht="30" customHeight="1" x14ac:dyDescent="0.25">
      <c r="B13" s="50"/>
      <c r="C13" s="51"/>
      <c r="D13" s="51"/>
      <c r="E13" s="25"/>
      <c r="F13" s="26"/>
      <c r="G13" s="26"/>
      <c r="H13" s="56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4" spans="2:10" ht="30" customHeight="1" x14ac:dyDescent="0.25">
      <c r="B14" s="2"/>
      <c r="C14" s="2"/>
      <c r="D14" s="2"/>
      <c r="E14" s="2"/>
      <c r="F14" s="2"/>
      <c r="G14" s="9" t="s">
        <v>24</v>
      </c>
      <c r="H14" s="57">
        <f>SUM(InvoiceItems[TOTAL])</f>
        <v>38</v>
      </c>
    </row>
    <row r="15" spans="2:10" ht="30" customHeight="1" x14ac:dyDescent="0.25">
      <c r="B15" s="2"/>
      <c r="C15" s="2"/>
      <c r="D15" s="2"/>
      <c r="E15" s="2"/>
      <c r="F15" s="2"/>
      <c r="G15" s="10" t="s">
        <v>25</v>
      </c>
      <c r="H15" s="8">
        <v>8.8999999999999996E-2</v>
      </c>
    </row>
    <row r="16" spans="2:10" ht="30" customHeight="1" x14ac:dyDescent="0.25">
      <c r="B16" s="2"/>
      <c r="C16" s="2"/>
      <c r="D16" s="2"/>
      <c r="E16" s="2"/>
      <c r="F16" s="2"/>
      <c r="G16" s="10" t="s">
        <v>26</v>
      </c>
      <c r="H16" s="58">
        <f>InvoiceSubtotal*SalesTaxRate</f>
        <v>3.3819999999999997</v>
      </c>
    </row>
    <row r="17" spans="2:8" ht="30" customHeight="1" x14ac:dyDescent="0.25">
      <c r="B17" s="2"/>
      <c r="C17" s="2"/>
      <c r="D17" s="2"/>
      <c r="E17" s="2"/>
      <c r="F17" s="2"/>
      <c r="G17" s="11" t="s">
        <v>27</v>
      </c>
      <c r="H17" s="59">
        <v>5</v>
      </c>
    </row>
    <row r="18" spans="2:8" ht="30" customHeight="1" x14ac:dyDescent="0.25">
      <c r="B18" s="3" t="str">
        <f>"Make all checks payable to "&amp;UPPER(CompanyName)&amp;"."</f>
        <v>Make all checks payable to TAILSPIN TOYS.</v>
      </c>
      <c r="C18" s="3"/>
      <c r="D18" s="3"/>
      <c r="E18" s="3"/>
      <c r="F18" s="3"/>
      <c r="G18" s="12" t="s">
        <v>28</v>
      </c>
      <c r="H18" s="60">
        <v>0</v>
      </c>
    </row>
    <row r="19" spans="2:8" ht="30" customHeight="1" x14ac:dyDescent="0.25">
      <c r="B19" s="3" t="s">
        <v>4</v>
      </c>
      <c r="C19" s="3"/>
      <c r="D19" s="3"/>
      <c r="E19" s="3"/>
      <c r="F19" s="3"/>
      <c r="G19" s="15" t="s">
        <v>29</v>
      </c>
      <c r="H19" s="61">
        <f>InvoiceSubtotal+SalesTax+Shipping-Deposit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2" type="noConversion"/>
  <conditionalFormatting sqref="E6">
    <cfRule type="expression" dxfId="25" priority="1">
      <formula>$E$6&lt;&gt;""</formula>
    </cfRule>
  </conditionalFormatting>
  <dataValidations xWindow="956" yWindow="463" count="48">
    <dataValidation type="list" allowBlank="1" showInputMessage="1" prompt="Select customer name in this cell. Press ALT+DOWN ARROW to open drop-down list, then ENTER to make selection. Add more customers to Customer worksheet to expand selection list" sqref="C4" xr:uid="{00000000-0002-0000-0000-000000000000}">
      <formula1>CustomerLookup</formula1>
    </dataValidation>
    <dataValidation allowBlank="1" showInputMessage="1" showErrorMessage="1" prompt="Enter invoicing company address in this cell" sqref="E1" xr:uid="{00000000-0002-0000-0000-000001000000}"/>
    <dataValidation allowBlank="1" showInputMessage="1" showErrorMessage="1" prompt="Enter city, state, and postcode in this cell" sqref="E2" xr:uid="{00000000-0002-0000-0000-000002000000}"/>
    <dataValidation allowBlank="1" showInputMessage="1" showErrorMessage="1" prompt="Enter invoicing company phone number in this cell" sqref="F1" xr:uid="{00000000-0002-0000-0000-000003000000}"/>
    <dataValidation allowBlank="1" showInputMessage="1" showErrorMessage="1" prompt="Enter invoicing company fax number in this cell" sqref="F2" xr:uid="{00000000-0002-0000-0000-000004000000}"/>
    <dataValidation allowBlank="1" showInputMessage="1" showErrorMessage="1" prompt="Enter invoicing company email address in this cell" sqref="G1" xr:uid="{00000000-0002-0000-0000-000005000000}"/>
    <dataValidation allowBlank="1" showInputMessage="1" showErrorMessage="1" prompt="Enter invoicing company website in this cell" sqref="G2:H2" xr:uid="{00000000-0002-0000-0000-000006000000}"/>
    <dataValidation allowBlank="1" showInputMessage="1" showErrorMessage="1" prompt="Note To information is automatically updated in rows 3 to 6, based on selection made in cell at right. Enter Invoice Number &amp; Invoice Date in cells H3 &amp; H4" sqref="B4" xr:uid="{00000000-0002-0000-0000-000007000000}"/>
    <dataValidation allowBlank="1" showInputMessage="1" showErrorMessage="1" prompt="Customer Phone number is automatically updated in cell at right" sqref="D4" xr:uid="{00000000-0002-0000-0000-000008000000}"/>
    <dataValidation allowBlank="1" showInputMessage="1" showErrorMessage="1" prompt="Customer Phone number is automatically updated in this cell " sqref="E4" xr:uid="{00000000-0002-0000-0000-000009000000}"/>
    <dataValidation allowBlank="1" showInputMessage="1" showErrorMessage="1" prompt="Customer Fax number is automatically updated in cell at right" sqref="D5" xr:uid="{00000000-0002-0000-0000-00000A000000}"/>
    <dataValidation allowBlank="1" showInputMessage="1" showErrorMessage="1" prompt="Customer Fax number is automatically updated in this cell" sqref="E5" xr:uid="{00000000-0002-0000-0000-00000B000000}"/>
    <dataValidation allowBlank="1" showInputMessage="1" showErrorMessage="1" prompt="Customer Email address is automatically updated in cell at right" sqref="D6" xr:uid="{00000000-0002-0000-0000-00000C000000}"/>
    <dataValidation allowBlank="1" showInputMessage="1" showErrorMessage="1" prompt="Enter Invoice number in cell at right" sqref="G4" xr:uid="{00000000-0002-0000-0000-00000D000000}"/>
    <dataValidation allowBlank="1" showInputMessage="1" showErrorMessage="1" prompt="Enter Invoice number in this cell" sqref="H4" xr:uid="{00000000-0002-0000-0000-00000E000000}"/>
    <dataValidation allowBlank="1" showInputMessage="1" showErrorMessage="1" prompt="Enter Invoice Date in cell at right" sqref="G5" xr:uid="{00000000-0002-0000-0000-00000F000000}"/>
    <dataValidation allowBlank="1" showInputMessage="1" showErrorMessage="1" prompt="Enter Invoice Date in this cell" sqref="H5" xr:uid="{00000000-0002-0000-0000-000010000000}"/>
    <dataValidation allowBlank="1" showInputMessage="1" showErrorMessage="1" prompt="Customer Contact name is automatically updated in cell at right " sqref="G6" xr:uid="{00000000-0002-0000-0000-000011000000}"/>
    <dataValidation allowBlank="1" showInputMessage="1" showErrorMessage="1" prompt="Customer Contact name is automatically updated in this cell" sqref="H6" xr:uid="{00000000-0002-0000-0000-000012000000}"/>
    <dataValidation allowBlank="1" showInputMessage="1" showErrorMessage="1" prompt="Enter Date in this column under this heading" sqref="B8" xr:uid="{00000000-0002-0000-0000-000013000000}"/>
    <dataValidation allowBlank="1" showInputMessage="1" showErrorMessage="1" prompt="Enter Item number in this column under this heading" sqref="C8" xr:uid="{00000000-0002-0000-0000-000014000000}"/>
    <dataValidation allowBlank="1" showInputMessage="1" showErrorMessage="1" prompt="Enter Description of item in this column under this heading" sqref="D8" xr:uid="{00000000-0002-0000-0000-000015000000}"/>
    <dataValidation allowBlank="1" showInputMessage="1" showErrorMessage="1" prompt="Enter Quantity in this column under this heading" sqref="E8" xr:uid="{00000000-0002-0000-0000-000016000000}"/>
    <dataValidation allowBlank="1" showInputMessage="1" showErrorMessage="1" prompt="Enter Unit Price in this column under this heading" sqref="F8" xr:uid="{00000000-0002-0000-0000-000017000000}"/>
    <dataValidation allowBlank="1" showInputMessage="1" showErrorMessage="1" prompt="Enter Discount in this column under this heading" sqref="G8" xr:uid="{00000000-0002-0000-0000-000018000000}"/>
    <dataValidation allowBlank="1" showInputMessage="1" showErrorMessage="1" prompt="Total is automatically calculated in this column under this heading" sqref="H8" xr:uid="{00000000-0002-0000-0000-000019000000}"/>
    <dataValidation allowBlank="1" showInputMessage="1" showErrorMessage="1" prompt="Invoice Subtotal is automatically calculated in cell at right" sqref="G14" xr:uid="{00000000-0002-0000-0000-00001A000000}"/>
    <dataValidation allowBlank="1" showInputMessage="1" showErrorMessage="1" prompt="Invoice Subtotal is automatically calculated in this cell" sqref="H14" xr:uid="{00000000-0002-0000-0000-00001B000000}"/>
    <dataValidation allowBlank="1" showInputMessage="1" showErrorMessage="1" prompt="Enter Tax Rate in cell at right" sqref="G15" xr:uid="{00000000-0002-0000-0000-00001C000000}"/>
    <dataValidation allowBlank="1" showInputMessage="1" showErrorMessage="1" prompt="Enter Tax Rate in this cell" sqref="H15" xr:uid="{00000000-0002-0000-0000-00001D000000}"/>
    <dataValidation allowBlank="1" showInputMessage="1" showErrorMessage="1" prompt="Sales Tax is automatically calculated in cell at right" sqref="G16" xr:uid="{00000000-0002-0000-0000-00001E000000}"/>
    <dataValidation allowBlank="1" showInputMessage="1" showErrorMessage="1" prompt="Sales Tax is automatically calculated in this cell" sqref="H16" xr:uid="{00000000-0002-0000-0000-00001F000000}"/>
    <dataValidation allowBlank="1" showInputMessage="1" showErrorMessage="1" prompt="Enter Shipping amount in cell at right" sqref="G17" xr:uid="{00000000-0002-0000-0000-000020000000}"/>
    <dataValidation allowBlank="1" showInputMessage="1" showErrorMessage="1" prompt="Enter Shipping amount in this cell" sqref="H17" xr:uid="{00000000-0002-0000-0000-000021000000}"/>
    <dataValidation allowBlank="1" showInputMessage="1" showErrorMessage="1" prompt="Enter amount of Deposit Received in cell at right" sqref="G18" xr:uid="{00000000-0002-0000-0000-000022000000}"/>
    <dataValidation allowBlank="1" showInputMessage="1" showErrorMessage="1" prompt="Enter amount of Deposit Received in this cell" sqref="H18" xr:uid="{00000000-0002-0000-0000-000023000000}"/>
    <dataValidation allowBlank="1" showInputMessage="1" showErrorMessage="1" prompt="Total is automatically calculated in cell at right" sqref="G19" xr:uid="{00000000-0002-0000-0000-000024000000}"/>
    <dataValidation allowBlank="1" showInputMessage="1" showErrorMessage="1" prompt="Total is automatically calculated in this cell" sqref="H19" xr:uid="{00000000-0002-0000-0000-000025000000}"/>
    <dataValidation allowBlank="1" showInputMessage="1" showErrorMessage="1" prompt="Company name is automatically appended in this cell" sqref="B18:F18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19:F19" xr:uid="{00000000-0002-0000-0000-000027000000}"/>
    <dataValidation allowBlank="1" showInputMessage="1" showErrorMessage="1" prompt="Customer address is automatically updated in this cell" sqref="C5" xr:uid="{00000000-0002-0000-0000-000028000000}"/>
    <dataValidation allowBlank="1" showInputMessage="1" showErrorMessage="1" prompt="Customer address 2 is automatically updated in this cell" sqref="C6" xr:uid="{00000000-0002-0000-0000-000029000000}"/>
    <dataValidation allowBlank="1" showInputMessage="1" showErrorMessage="1" prompt="Customer city, state, and postcode are automatically updated in this cell" sqref="C7" xr:uid="{00000000-0002-0000-0000-00002A000000}"/>
    <dataValidation allowBlank="1" showInputMessage="1" showErrorMessage="1" prompt="Customer Email address is automatically updated in this cell" sqref="E6" xr:uid="{00000000-0002-0000-0000-00002B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 xr:uid="{00000000-0002-0000-0000-00002C000000}"/>
    <dataValidation allowBlank="1" showInputMessage="1" showErrorMessage="1" prompt="Customer Address is automatically updated in cells C3:C6" sqref="B5:B7" xr:uid="{00000000-0002-0000-0000-00002F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" xr:uid="{00000000-0002-0000-0000-000030000000}"/>
    <dataValidation allowBlank="1" showInputMessage="1" showErrorMessage="1" prompt="Navigation link to Customers worksheet. This cell will not print" sqref="J1" xr:uid="{00000000-0002-0000-0000-000031000000}"/>
  </dataValidations>
  <hyperlinks>
    <hyperlink ref="G1" r:id="rId1" display="CustomerService@tailspintoys.com" xr:uid="{00000000-0004-0000-0000-000000000000}"/>
    <hyperlink ref="J1" location="Customers!A1" tooltip="Select to navigate to Customers worksheet" display="Customers" xr:uid="{00000000-0004-0000-0000-000003000000}"/>
    <hyperlink ref="G1:H1" r:id="rId2" display="tailspin@interestingsite.com" xr:uid="{827A1C82-3B3C-4978-8950-7AFF696333B1}"/>
    <hyperlink ref="G2:H2" r:id="rId3" tooltip="Select to view this website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4" customWidth="1"/>
    <col min="3" max="3" width="20.7109375" customWidth="1"/>
    <col min="4" max="6" width="19.28515625" customWidth="1"/>
    <col min="7" max="7" width="11.5703125" customWidth="1"/>
    <col min="8" max="8" width="17" customWidth="1"/>
    <col min="9" max="9" width="19.28515625" customWidth="1"/>
    <col min="10" max="10" width="30.7109375" customWidth="1"/>
    <col min="11" max="11" width="19.28515625" customWidth="1"/>
    <col min="12" max="12" width="2.7109375" customWidth="1"/>
    <col min="13" max="13" width="22.7109375" customWidth="1"/>
  </cols>
  <sheetData>
    <row r="1" spans="2:14" ht="42" customHeight="1" x14ac:dyDescent="0.25">
      <c r="B1" s="44" t="s">
        <v>32</v>
      </c>
      <c r="K1" s="6"/>
      <c r="L1" s="6"/>
      <c r="M1" s="7" t="s">
        <v>60</v>
      </c>
      <c r="N1" s="6"/>
    </row>
    <row r="2" spans="2:14" ht="30" customHeight="1" x14ac:dyDescent="0.25">
      <c r="B2" s="46" t="s">
        <v>33</v>
      </c>
      <c r="C2" s="45" t="s">
        <v>35</v>
      </c>
      <c r="D2" s="45" t="s">
        <v>38</v>
      </c>
      <c r="E2" s="45" t="s">
        <v>41</v>
      </c>
      <c r="F2" s="45" t="s">
        <v>43</v>
      </c>
      <c r="G2" s="45" t="s">
        <v>46</v>
      </c>
      <c r="H2" s="45" t="s">
        <v>49</v>
      </c>
      <c r="I2" s="45" t="s">
        <v>51</v>
      </c>
      <c r="J2" s="45" t="s">
        <v>54</v>
      </c>
      <c r="K2" s="45" t="s">
        <v>57</v>
      </c>
    </row>
    <row r="3" spans="2:14" ht="30" customHeight="1" x14ac:dyDescent="0.25">
      <c r="B3" s="16" t="s">
        <v>5</v>
      </c>
      <c r="C3" s="17" t="s">
        <v>36</v>
      </c>
      <c r="D3" s="17" t="s">
        <v>39</v>
      </c>
      <c r="E3" s="17" t="s">
        <v>42</v>
      </c>
      <c r="F3" s="17" t="s">
        <v>44</v>
      </c>
      <c r="G3" s="17" t="s">
        <v>47</v>
      </c>
      <c r="H3" s="18">
        <v>12345</v>
      </c>
      <c r="I3" s="19" t="s">
        <v>52</v>
      </c>
      <c r="J3" s="20" t="s">
        <v>55</v>
      </c>
      <c r="K3" s="19" t="s">
        <v>58</v>
      </c>
    </row>
    <row r="4" spans="2:14" ht="30" customHeight="1" x14ac:dyDescent="0.25">
      <c r="B4" s="16" t="s">
        <v>34</v>
      </c>
      <c r="C4" s="21" t="s">
        <v>37</v>
      </c>
      <c r="D4" s="21" t="s">
        <v>40</v>
      </c>
      <c r="E4" s="21"/>
      <c r="F4" s="21" t="s">
        <v>45</v>
      </c>
      <c r="G4" s="21" t="s">
        <v>48</v>
      </c>
      <c r="H4" s="22" t="s">
        <v>50</v>
      </c>
      <c r="I4" s="23" t="s">
        <v>53</v>
      </c>
      <c r="J4" s="24" t="s">
        <v>56</v>
      </c>
      <c r="K4" s="23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City in this column under this heading" sqref="F2" xr:uid="{00000000-0002-0000-0100-000006000000}"/>
    <dataValidation allowBlank="1" showInputMessage="1" showErrorMessage="1" prompt="Enter State in this column under this heading" sqref="G2" xr:uid="{00000000-0002-0000-0100-000007000000}"/>
    <dataValidation allowBlank="1" showInputMessage="1" showErrorMessage="1" prompt="Enter post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Commercial Invoice worksheet. This cell will not print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Commercial Invoice'!A1" tooltip="Select to navigate to Commercial Invoice worksheet" display="Commercial Invoice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1EEA17F8-F2E6-4F37-96C5-FC2148209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6A9A12BA-9F57-446D-9D9A-4E9F2D8C21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0515C00-9D69-49C8-98A8-6AAA248F4F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ap:HeadingPairs>
  <ap:TitlesOfParts>
    <vt:vector baseType="lpstr" size="20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2022-12-08T08:27:32Z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