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tables/table62.xml" ContentType="application/vnd.openxmlformats-officedocument.spreadsheetml.table+xml"/>
  <Override PartName="/xl/tables/table13.xml" ContentType="application/vnd.openxmlformats-officedocument.spreadsheetml.table+xml"/>
  <Override PartName="/xl/tables/table54.xml" ContentType="application/vnd.openxmlformats-officedocument.spreadsheetml.table+xml"/>
  <Override PartName="/xl/tables/table45.xml" ContentType="application/vnd.openxmlformats-officedocument.spreadsheetml.table+xml"/>
  <Override PartName="/xl/tables/table36.xml" ContentType="application/vnd.openxmlformats-officedocument.spreadsheetml.table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2.xml" ContentType="application/xml"/>
  <Override PartName="/customXml/itemProps32.xml" ContentType="application/vnd.openxmlformats-officedocument.customXmlProperties+xml"/>
  <Override PartName="/xl/theme/theme11.xml" ContentType="application/vnd.openxmlformats-officedocument.theme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23"/>
  <workbookPr filterPrivacy="1" autoCompressPictures="0"/>
  <xr:revisionPtr revIDLastSave="0" documentId="13_ncr:20001_{82E9559F-D5B9-4C0B-A142-A99F32F81CEA}" xr6:coauthVersionLast="48" xr6:coauthVersionMax="48" xr10:uidLastSave="{00000000-0000-0000-0000-000000000000}"/>
  <bookViews>
    <workbookView xWindow="-120" yWindow="-120" windowWidth="28890" windowHeight="15825" activeTab="1" xr2:uid="{00000000-000D-0000-FFFF-FFFF00000000}"/>
  </bookViews>
  <sheets>
    <sheet name="Έναρξη" sheetId="2" r:id="rId1"/>
    <sheet name="Ανακτημένo_Φύλλο1" sheetId="1" r:id="rId2"/>
  </sheets>
  <externalReferences>
    <externalReference r:id="rId3"/>
  </externalReferences>
  <definedNames>
    <definedName name="_xlnm._FilterDatabase" localSheetId="1" hidden="1">'[1]μμα προϋπολογισμού γιορτών'!$K$9:$N$9</definedName>
  </definedNames>
  <calcPr calcId="191029"/>
  <webPublishing codePage="1252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2" i="1" l="1"/>
  <c r="N23" i="1"/>
  <c r="N24" i="1"/>
  <c r="N25" i="1"/>
  <c r="N26" i="1"/>
  <c r="N27" i="1"/>
  <c r="N21" i="1"/>
  <c r="F22" i="1"/>
  <c r="F23" i="1"/>
  <c r="F24" i="1"/>
  <c r="F25" i="1"/>
  <c r="F26" i="1"/>
  <c r="F21" i="1"/>
  <c r="F34" i="1"/>
  <c r="N14" i="1"/>
  <c r="N15" i="1"/>
  <c r="F11" i="1"/>
  <c r="N4" i="1" l="1"/>
  <c r="F13" i="1"/>
  <c r="F12" i="1"/>
  <c r="F14" i="1"/>
  <c r="F15" i="1"/>
  <c r="F16" i="1"/>
  <c r="F17" i="1" l="1"/>
  <c r="N3" i="1"/>
  <c r="N6" i="1" s="1"/>
  <c r="L17" i="1"/>
  <c r="M17" i="1"/>
  <c r="N33" i="1"/>
  <c r="N34" i="1"/>
  <c r="L28" i="1"/>
  <c r="N13" i="1"/>
  <c r="N12" i="1"/>
  <c r="N11" i="1"/>
  <c r="F35" i="1"/>
  <c r="F32" i="1"/>
  <c r="F33" i="1"/>
  <c r="D36" i="1"/>
  <c r="E36" i="1"/>
  <c r="N32" i="1"/>
  <c r="M36" i="1"/>
  <c r="L36" i="1"/>
  <c r="M28" i="1"/>
  <c r="E28" i="1"/>
  <c r="D28" i="1"/>
  <c r="E17" i="1"/>
  <c r="D17" i="1"/>
  <c r="N17" i="1" l="1"/>
  <c r="N28" i="1"/>
  <c r="F36" i="1"/>
  <c r="N36" i="1"/>
  <c r="F28" i="1"/>
</calcChain>
</file>

<file path=xl/sharedStrings.xml><?xml version="1.0" encoding="utf-8"?>
<sst xmlns="http://schemas.openxmlformats.org/spreadsheetml/2006/main" count="74" uniqueCount="43">
  <si>
    <t>Τρόπος χρήσης του προτύπου</t>
  </si>
  <si>
    <t>Παρακολουθήστε τα έξοδά σας με αυτό τον Προϋπολογισμό εορτών.</t>
  </si>
  <si>
    <r>
      <t xml:space="preserve">Για να ξεκινήσετε, εισαγάγετε τον </t>
    </r>
    <r>
      <rPr>
        <b/>
        <sz val="12"/>
        <rFont val="Calibri"/>
        <family val="1"/>
        <scheme val="minor"/>
      </rPr>
      <t xml:space="preserve">Προϋπολογισμό </t>
    </r>
    <r>
      <rPr>
        <sz val="12"/>
        <rFont val="Calibri"/>
        <family val="1"/>
        <scheme val="minor"/>
      </rPr>
      <t xml:space="preserve">σας </t>
    </r>
    <r>
      <rPr>
        <b/>
        <sz val="12"/>
        <rFont val="Calibri"/>
        <family val="1"/>
        <scheme val="minor"/>
      </rPr>
      <t xml:space="preserve">και τα </t>
    </r>
    <r>
      <rPr>
        <sz val="12"/>
        <rFont val="Calibri"/>
        <family val="1"/>
        <scheme val="minor"/>
      </rPr>
      <t>Πραγματικά έξοδά σε κάθε πίνακα κατηγορίας.</t>
    </r>
  </si>
  <si>
    <r>
      <rPr>
        <b/>
        <sz val="12"/>
        <rFont val="Calibri"/>
        <family val="1"/>
        <scheme val="minor"/>
      </rPr>
      <t>Προϋπολογισμός γιορτών</t>
    </r>
    <r>
      <rPr>
        <sz val="12"/>
        <rFont val="Calibri"/>
        <family val="1"/>
        <scheme val="minor"/>
      </rPr>
      <t>, Το</t>
    </r>
    <r>
      <rPr>
        <b/>
        <sz val="12"/>
        <rFont val="Calibri"/>
        <family val="1"/>
        <scheme val="minor"/>
      </rPr>
      <t>Συνολικό πραγματικά δαπανηθέν ποσό</t>
    </r>
    <r>
      <rPr>
        <sz val="12"/>
        <rFont val="Calibri"/>
        <family val="1"/>
        <scheme val="minor"/>
      </rPr>
      <t xml:space="preserve">και η </t>
    </r>
    <r>
      <rPr>
        <b/>
        <sz val="12"/>
        <rFont val="Calibri"/>
        <family val="1"/>
        <scheme val="minor"/>
      </rPr>
      <t>Διαφορά</t>
    </r>
    <r>
      <rPr>
        <sz val="12"/>
        <rFont val="Calibri"/>
        <family val="1"/>
        <scheme val="minor"/>
      </rPr>
      <t xml:space="preserve"> υπολογίζονται αυτόματα για εσάς.</t>
    </r>
  </si>
  <si>
    <t>Προϋπολογισμός γιορτών 
εργαλείο προγραμματισμού</t>
  </si>
  <si>
    <t>ΔΩΡΑ</t>
  </si>
  <si>
    <t>Είδος</t>
  </si>
  <si>
    <t>Οικογένεια</t>
  </si>
  <si>
    <t>Φίλοι</t>
  </si>
  <si>
    <t>Συνεργάτες</t>
  </si>
  <si>
    <t>Δάσκαλοι, νταντάδες κ.λπ.</t>
  </si>
  <si>
    <t>Φιλανθρωπικές δωρεές</t>
  </si>
  <si>
    <t>Άλλα (καρτέλα στην τελευταία στήλη αυτής της γραμμής για να προσθέσετε μια γραμμή)</t>
  </si>
  <si>
    <t>Σύνολο</t>
  </si>
  <si>
    <t>ΣΥΣΚΕΥΑΣΙΑ</t>
  </si>
  <si>
    <t>Τύλιγμα δώρων</t>
  </si>
  <si>
    <t>Ετικέτες</t>
  </si>
  <si>
    <t>Προμήθειες (κορδέλα, σελοτέιπ κ.λπ.)</t>
  </si>
  <si>
    <t>Πλαίσια</t>
  </si>
  <si>
    <t>Ταχυδρομικά τέλη</t>
  </si>
  <si>
    <t>ΤΑΞΙΔΙ</t>
  </si>
  <si>
    <t>Αεροπορικά εισιτήρια</t>
  </si>
  <si>
    <t>Κατάλυμα</t>
  </si>
  <si>
    <t>Μετακινήσεις</t>
  </si>
  <si>
    <t>Προϋπολογισμός</t>
  </si>
  <si>
    <t>Πραγματικό ποσό</t>
  </si>
  <si>
    <t>Διαφορά</t>
  </si>
  <si>
    <t>ΠΡΟΫΠΟΛΟΓΙΣΜΟΣ ΓΙΟΡΤΩΝ</t>
  </si>
  <si>
    <t>ΠΡΑΓΜΑΤΙΚΗ ΔΑΠΑΝΗ</t>
  </si>
  <si>
    <t>ΔΙΑΦΟΡΑ (επάνω/κάτω από τον προϋπολογισμό)</t>
  </si>
  <si>
    <t>ΕΟΡΤΑΣΤΙΚΑ ΓΕΥΜΑΤΑ</t>
  </si>
  <si>
    <t>Ψώνια</t>
  </si>
  <si>
    <t>Αλκοολούχα ποτά</t>
  </si>
  <si>
    <t>Διακοσμήσεις</t>
  </si>
  <si>
    <t>ΔΙΑΣΚΕΔΑΣΗ</t>
  </si>
  <si>
    <t>Προσωπικό πάρτι (μπάρμαν, κέτερινγκ, προσωπικό καθαριότητας κ.λπ.)</t>
  </si>
  <si>
    <t>Τρόφιμα και ποτά</t>
  </si>
  <si>
    <t>Ρούχα</t>
  </si>
  <si>
    <t>Εισιτήρια</t>
  </si>
  <si>
    <t>Δείπνα έξω</t>
  </si>
  <si>
    <t>ΔΙΑΦΟΡΑ</t>
  </si>
  <si>
    <t>Φωτογραφίες γιορτών</t>
  </si>
  <si>
    <t xml:space="preserve">Βενζίνη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</si>
</sst>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&quot;$&quot;#,##0.00_);[Red]\(&quot;$&quot;#,##0.00\)"/>
    <numFmt numFmtId="165" formatCode="&quot;$&quot;#,##0.00"/>
    <numFmt numFmtId="166" formatCode="#,##0.00\ &quot;€&quot;"/>
  </numFmts>
  <fonts count="48">
    <font>
      <sz val="10"/>
      <name val="Calibri"/>
      <family val="2"/>
      <scheme val="minor"/>
    </font>
    <font>
      <sz val="8"/>
      <color theme="1"/>
      <name val="Arial"/>
      <family val="2"/>
    </font>
    <font>
      <sz val="10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1"/>
      <scheme val="major"/>
    </font>
    <font>
      <b/>
      <sz val="12"/>
      <color theme="0"/>
      <name val="Calibri"/>
      <family val="2"/>
      <scheme val="minor"/>
    </font>
    <font>
      <b/>
      <sz val="20"/>
      <color theme="5"/>
      <name val="Calibri"/>
      <family val="2"/>
      <scheme val="minor"/>
    </font>
    <font>
      <sz val="10"/>
      <color theme="9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0"/>
      <color theme="4" tint="-0.24994659260841701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b/>
      <sz val="48"/>
      <color theme="5"/>
      <name val="Calibri"/>
      <family val="2"/>
      <scheme val="minor"/>
    </font>
    <font>
      <b/>
      <sz val="18"/>
      <color theme="5" tint="-0.499984740745262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color theme="2"/>
      <name val="Calibri"/>
      <family val="2"/>
      <scheme val="minor"/>
    </font>
    <font>
      <b/>
      <sz val="12"/>
      <color theme="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48"/>
      <color theme="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48"/>
      <color theme="8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b/>
      <sz val="12"/>
      <color theme="1"/>
      <name val="Calibri"/>
      <family val="1"/>
      <scheme val="minor"/>
    </font>
    <font>
      <b/>
      <sz val="20"/>
      <color theme="2" tint="-0.74999237037263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60"/>
      <color theme="4" tint="-0.499984740745262"/>
      <name val="Calibri"/>
      <family val="2"/>
      <scheme val="minor"/>
    </font>
    <font>
      <b/>
      <sz val="20"/>
      <color theme="9"/>
      <name val="Tw Cen MT (Body)"/>
    </font>
    <font>
      <b/>
      <sz val="20"/>
      <color theme="6"/>
      <name val="Tw Cen MT (Body)"/>
    </font>
    <font>
      <b/>
      <sz val="20"/>
      <color theme="7"/>
      <name val="Tw Cen MT (Body)"/>
    </font>
    <font>
      <b/>
      <sz val="20"/>
      <color theme="5" tint="-0.249977111117893"/>
      <name val="Tw Cen MT (Body)"/>
    </font>
    <font>
      <sz val="12"/>
      <name val="Calibri"/>
      <family val="2"/>
      <scheme val="minor"/>
    </font>
    <font>
      <sz val="56"/>
      <color theme="4" tint="-0.499984740745262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5" tint="-0.499984740745262"/>
      <name val="Calibri"/>
      <family val="2"/>
      <scheme val="minor"/>
    </font>
    <font>
      <sz val="5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1"/>
      <scheme val="minor"/>
    </font>
    <font>
      <b/>
      <sz val="12"/>
      <name val="Calibri"/>
      <family val="1"/>
      <scheme val="minor"/>
    </font>
    <font>
      <sz val="18"/>
      <color theme="0"/>
      <name val="Calibri"/>
      <family val="2"/>
      <scheme val="major"/>
    </font>
    <font>
      <b/>
      <sz val="20"/>
      <color theme="7"/>
      <name val="Calibri"/>
      <family val="2"/>
      <scheme val="minor"/>
    </font>
    <font>
      <b/>
      <sz val="20"/>
      <color theme="8" tint="-0.499984740745262"/>
      <name val="Tw Cen MT (Body)"/>
    </font>
    <font>
      <b/>
      <sz val="20"/>
      <color theme="4" tint="-0.499984740745262"/>
      <name val="Tw Cen MT (Body)"/>
    </font>
    <font>
      <b/>
      <sz val="20"/>
      <color theme="4" tint="-0.499984740745262"/>
      <name val="Calibri"/>
      <family val="2"/>
      <scheme val="minor"/>
    </font>
    <font>
      <b/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1"/>
      </top>
      <bottom/>
      <diagonal/>
    </border>
    <border>
      <left/>
      <right/>
      <top style="hair">
        <color theme="0" tint="-0.499984740745262"/>
      </top>
      <bottom/>
      <diagonal/>
    </border>
  </borders>
  <cellStyleXfs count="11">
    <xf numFmtId="0" fontId="0" fillId="0" borderId="0"/>
    <xf numFmtId="0" fontId="7" fillId="2" borderId="0">
      <alignment horizontal="left" vertical="center"/>
    </xf>
    <xf numFmtId="165" fontId="11" fillId="0" borderId="0">
      <alignment horizontal="right"/>
    </xf>
    <xf numFmtId="0" fontId="11" fillId="0" borderId="0">
      <alignment horizontal="left"/>
    </xf>
    <xf numFmtId="0" fontId="8" fillId="0" borderId="0">
      <alignment horizontal="center" vertical="center"/>
    </xf>
    <xf numFmtId="0" fontId="13" fillId="0" borderId="0">
      <alignment horizontal="left" vertical="center"/>
    </xf>
    <xf numFmtId="0" fontId="12" fillId="4" borderId="0">
      <alignment vertical="center"/>
    </xf>
    <xf numFmtId="165" fontId="12" fillId="5" borderId="0">
      <alignment horizontal="right" vertical="center"/>
    </xf>
    <xf numFmtId="0" fontId="7" fillId="2" borderId="0">
      <alignment horizontal="right" vertical="center"/>
    </xf>
    <xf numFmtId="165" fontId="10" fillId="6" borderId="0">
      <alignment horizontal="right"/>
    </xf>
    <xf numFmtId="0" fontId="15" fillId="0" borderId="1" applyNumberFormat="0" applyFill="0" applyAlignment="0" applyProtection="0"/>
  </cellStyleXfs>
  <cellXfs count="103">
    <xf numFmtId="0" fontId="0" fillId="0" borderId="0" xfId="0"/>
    <xf numFmtId="0" fontId="13" fillId="3" borderId="0" xfId="5" applyFill="1">
      <alignment horizontal="left" vertical="center"/>
    </xf>
    <xf numFmtId="0" fontId="0" fillId="4" borderId="0" xfId="0" applyFill="1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wrapText="1"/>
    </xf>
    <xf numFmtId="0" fontId="18" fillId="4" borderId="0" xfId="0" applyFont="1" applyFill="1"/>
    <xf numFmtId="0" fontId="3" fillId="3" borderId="0" xfId="0" applyFont="1" applyFill="1" applyAlignment="1">
      <alignment horizontal="left" vertical="center" wrapText="1"/>
    </xf>
    <xf numFmtId="0" fontId="23" fillId="5" borderId="0" xfId="5" applyFont="1" applyFill="1">
      <alignment horizontal="left" vertical="center"/>
    </xf>
    <xf numFmtId="0" fontId="13" fillId="5" borderId="0" xfId="5" applyFill="1">
      <alignment horizontal="left" vertical="center"/>
    </xf>
    <xf numFmtId="0" fontId="13" fillId="5" borderId="0" xfId="5" applyFill="1" applyAlignment="1">
      <alignment horizontal="left" vertical="top"/>
    </xf>
    <xf numFmtId="0" fontId="21" fillId="5" borderId="0" xfId="5" applyFont="1" applyFill="1">
      <alignment horizontal="left" vertical="center"/>
    </xf>
    <xf numFmtId="0" fontId="18" fillId="5" borderId="0" xfId="0" applyFont="1" applyFill="1"/>
    <xf numFmtId="0" fontId="0" fillId="5" borderId="0" xfId="0" applyFill="1"/>
    <xf numFmtId="0" fontId="18" fillId="5" borderId="0" xfId="0" applyFont="1" applyFill="1" applyAlignment="1">
      <alignment horizontal="left"/>
    </xf>
    <xf numFmtId="0" fontId="6" fillId="5" borderId="0" xfId="0" applyFont="1" applyFill="1" applyAlignment="1">
      <alignment vertical="center"/>
    </xf>
    <xf numFmtId="165" fontId="22" fillId="5" borderId="0" xfId="7" applyFont="1">
      <alignment horizontal="right" vertical="center"/>
    </xf>
    <xf numFmtId="0" fontId="18" fillId="5" borderId="0" xfId="0" applyFont="1" applyFill="1" applyAlignment="1">
      <alignment horizontal="left" vertical="top"/>
    </xf>
    <xf numFmtId="0" fontId="3" fillId="5" borderId="0" xfId="0" applyFont="1" applyFill="1" applyAlignment="1">
      <alignment horizontal="left" vertical="top" wrapText="1"/>
    </xf>
    <xf numFmtId="0" fontId="0" fillId="5" borderId="0" xfId="0" applyFill="1" applyAlignment="1">
      <alignment vertical="top"/>
    </xf>
    <xf numFmtId="165" fontId="22" fillId="5" borderId="0" xfId="7" applyFont="1" applyAlignment="1">
      <alignment horizontal="right" vertical="top"/>
    </xf>
    <xf numFmtId="0" fontId="18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 wrapText="1"/>
    </xf>
    <xf numFmtId="0" fontId="7" fillId="0" borderId="0" xfId="1" applyFill="1">
      <alignment horizontal="left" vertical="center"/>
    </xf>
    <xf numFmtId="0" fontId="3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horizontal="right" vertical="center"/>
    </xf>
    <xf numFmtId="0" fontId="24" fillId="0" borderId="0" xfId="4" applyFont="1">
      <alignment horizontal="center" vertical="center"/>
    </xf>
    <xf numFmtId="0" fontId="2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1" applyFont="1" applyFill="1">
      <alignment horizontal="left" vertical="center"/>
    </xf>
    <xf numFmtId="0" fontId="7" fillId="10" borderId="0" xfId="1" applyFill="1" applyAlignment="1">
      <alignment horizontal="left" vertical="center" indent="1"/>
    </xf>
    <xf numFmtId="0" fontId="22" fillId="5" borderId="0" xfId="6" applyFont="1" applyFill="1">
      <alignment vertical="center"/>
    </xf>
    <xf numFmtId="164" fontId="14" fillId="5" borderId="0" xfId="0" applyNumberFormat="1" applyFont="1" applyFill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29" fillId="3" borderId="0" xfId="5" applyFont="1" applyFill="1" applyAlignment="1">
      <alignment horizontal="left" vertical="center" wrapText="1"/>
    </xf>
    <xf numFmtId="0" fontId="0" fillId="3" borderId="0" xfId="0" applyFill="1"/>
    <xf numFmtId="0" fontId="35" fillId="5" borderId="0" xfId="5" applyFont="1" applyFill="1">
      <alignment horizontal="left" vertical="center"/>
    </xf>
    <xf numFmtId="0" fontId="0" fillId="5" borderId="0" xfId="0" applyFill="1" applyAlignment="1">
      <alignment horizontal="left"/>
    </xf>
    <xf numFmtId="0" fontId="7" fillId="10" borderId="0" xfId="8" applyFill="1">
      <alignment horizontal="right" vertical="center"/>
    </xf>
    <xf numFmtId="0" fontId="36" fillId="5" borderId="0" xfId="6" applyFont="1" applyFill="1" applyAlignment="1">
      <alignment vertical="top"/>
    </xf>
    <xf numFmtId="165" fontId="36" fillId="5" borderId="0" xfId="7" applyFont="1" applyAlignment="1">
      <alignment horizontal="right" vertical="top"/>
    </xf>
    <xf numFmtId="0" fontId="36" fillId="5" borderId="2" xfId="6" applyFont="1" applyFill="1" applyBorder="1">
      <alignment vertical="center"/>
    </xf>
    <xf numFmtId="0" fontId="0" fillId="5" borderId="2" xfId="0" applyFill="1" applyBorder="1"/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7" fillId="0" borderId="0" xfId="4" applyFont="1">
      <alignment horizontal="center" vertical="center"/>
    </xf>
    <xf numFmtId="0" fontId="0" fillId="0" borderId="0" xfId="0" applyAlignment="1">
      <alignment vertical="center"/>
    </xf>
    <xf numFmtId="0" fontId="7" fillId="0" borderId="0" xfId="8" applyFill="1">
      <alignment horizontal="right" vertical="center"/>
    </xf>
    <xf numFmtId="0" fontId="34" fillId="0" borderId="0" xfId="0" applyFont="1" applyAlignment="1">
      <alignment horizontal="left" vertical="center" indent="1" shrinkToFit="1"/>
    </xf>
    <xf numFmtId="165" fontId="34" fillId="0" borderId="0" xfId="0" applyNumberFormat="1" applyFont="1" applyAlignment="1">
      <alignment horizontal="right" vertical="center"/>
    </xf>
    <xf numFmtId="0" fontId="34" fillId="0" borderId="0" xfId="0" applyFont="1" applyAlignment="1">
      <alignment horizontal="left" vertical="center" indent="1"/>
    </xf>
    <xf numFmtId="0" fontId="34" fillId="0" borderId="0" xfId="0" applyFont="1" applyAlignment="1">
      <alignment vertical="center"/>
    </xf>
    <xf numFmtId="0" fontId="26" fillId="0" borderId="3" xfId="0" applyFont="1" applyBorder="1" applyAlignment="1">
      <alignment horizontal="left" indent="1" shrinkToFit="1"/>
    </xf>
    <xf numFmtId="165" fontId="26" fillId="0" borderId="0" xfId="0" applyNumberFormat="1" applyFont="1" applyAlignment="1">
      <alignment horizontal="right"/>
    </xf>
    <xf numFmtId="165" fontId="20" fillId="0" borderId="0" xfId="2" applyFont="1">
      <alignment horizontal="right"/>
    </xf>
    <xf numFmtId="0" fontId="9" fillId="0" borderId="0" xfId="0" applyFont="1"/>
    <xf numFmtId="0" fontId="18" fillId="0" borderId="0" xfId="0" applyFont="1"/>
    <xf numFmtId="0" fontId="2" fillId="0" borderId="0" xfId="0" applyFont="1" applyAlignment="1">
      <alignment horizontal="left" vertical="center"/>
    </xf>
    <xf numFmtId="0" fontId="12" fillId="0" borderId="0" xfId="6" applyFill="1">
      <alignment vertical="center"/>
    </xf>
    <xf numFmtId="0" fontId="0" fillId="0" borderId="0" xfId="0" applyAlignment="1">
      <alignment vertical="top"/>
    </xf>
    <xf numFmtId="0" fontId="40" fillId="0" borderId="0" xfId="0" applyFont="1" applyAlignment="1">
      <alignment vertical="center" wrapText="1"/>
    </xf>
    <xf numFmtId="0" fontId="26" fillId="0" borderId="0" xfId="0" applyFont="1" applyAlignment="1">
      <alignment horizontal="left" indent="1" shrinkToFit="1"/>
    </xf>
    <xf numFmtId="165" fontId="26" fillId="0" borderId="0" xfId="0" applyNumberFormat="1" applyFont="1"/>
    <xf numFmtId="0" fontId="20" fillId="0" borderId="0" xfId="3" applyFont="1" applyAlignment="1">
      <alignment horizontal="left" indent="1"/>
    </xf>
    <xf numFmtId="0" fontId="42" fillId="3" borderId="0" xfId="10" applyFont="1" applyFill="1" applyBorder="1" applyAlignment="1">
      <alignment horizontal="center" vertical="center"/>
    </xf>
    <xf numFmtId="0" fontId="47" fillId="7" borderId="0" xfId="1" applyFont="1" applyFill="1" applyAlignment="1">
      <alignment horizontal="left" vertical="center" indent="1"/>
    </xf>
    <xf numFmtId="0" fontId="47" fillId="7" borderId="0" xfId="8" applyFont="1" applyFill="1">
      <alignment horizontal="right" vertical="center"/>
    </xf>
    <xf numFmtId="0" fontId="47" fillId="12" borderId="0" xfId="1" applyFont="1" applyFill="1" applyAlignment="1">
      <alignment horizontal="left" vertical="center" indent="1"/>
    </xf>
    <xf numFmtId="0" fontId="47" fillId="12" borderId="0" xfId="8" applyFont="1" applyFill="1">
      <alignment horizontal="right" vertical="center"/>
    </xf>
    <xf numFmtId="0" fontId="47" fillId="8" borderId="0" xfId="1" applyFont="1" applyFill="1" applyAlignment="1">
      <alignment horizontal="left" vertical="center" indent="1"/>
    </xf>
    <xf numFmtId="0" fontId="47" fillId="8" borderId="0" xfId="8" applyFont="1" applyFill="1">
      <alignment horizontal="right" vertical="center"/>
    </xf>
    <xf numFmtId="0" fontId="47" fillId="9" borderId="0" xfId="1" applyFont="1" applyFill="1" applyAlignment="1">
      <alignment horizontal="left" vertical="center" indent="1"/>
    </xf>
    <xf numFmtId="0" fontId="47" fillId="9" borderId="0" xfId="8" applyFont="1" applyFill="1">
      <alignment horizontal="right" vertical="center"/>
    </xf>
    <xf numFmtId="0" fontId="47" fillId="11" borderId="0" xfId="1" applyFont="1" applyFill="1" applyAlignment="1">
      <alignment horizontal="left" vertical="center" indent="1"/>
    </xf>
    <xf numFmtId="0" fontId="47" fillId="11" borderId="0" xfId="8" applyFont="1" applyFill="1">
      <alignment horizontal="right" vertical="center"/>
    </xf>
    <xf numFmtId="0" fontId="36" fillId="5" borderId="0" xfId="6" applyFont="1" applyFill="1">
      <alignment vertical="center"/>
    </xf>
    <xf numFmtId="0" fontId="38" fillId="5" borderId="0" xfId="5" applyFont="1" applyFill="1" applyAlignment="1">
      <alignment horizontal="left" vertical="center" wrapText="1"/>
    </xf>
    <xf numFmtId="0" fontId="38" fillId="5" borderId="0" xfId="5" applyFont="1" applyFill="1">
      <alignment horizontal="left" vertical="center"/>
    </xf>
    <xf numFmtId="0" fontId="39" fillId="5" borderId="0" xfId="0" applyFont="1" applyFill="1" applyAlignment="1">
      <alignment horizontal="left"/>
    </xf>
    <xf numFmtId="0" fontId="33" fillId="0" borderId="0" xfId="4" applyFont="1">
      <alignment horizontal="center" vertical="center"/>
    </xf>
    <xf numFmtId="0" fontId="27" fillId="0" borderId="0" xfId="4" applyFont="1">
      <alignment horizontal="center" vertical="center"/>
    </xf>
    <xf numFmtId="0" fontId="45" fillId="0" borderId="0" xfId="4" applyFont="1">
      <alignment horizontal="center" vertical="center"/>
    </xf>
    <xf numFmtId="0" fontId="46" fillId="0" borderId="0" xfId="4" applyFont="1">
      <alignment horizontal="center" vertical="center"/>
    </xf>
    <xf numFmtId="0" fontId="44" fillId="0" borderId="0" xfId="4" applyFont="1">
      <alignment horizontal="center" vertical="center"/>
    </xf>
    <xf numFmtId="0" fontId="24" fillId="0" borderId="0" xfId="4" applyFont="1">
      <alignment horizontal="center" vertical="center"/>
    </xf>
    <xf numFmtId="0" fontId="3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1" fillId="0" borderId="0" xfId="4" applyFont="1">
      <alignment horizontal="center" vertical="center"/>
    </xf>
    <xf numFmtId="0" fontId="32" fillId="0" borderId="0" xfId="4" applyFont="1">
      <alignment horizontal="center" vertical="center"/>
    </xf>
    <xf numFmtId="0" fontId="43" fillId="0" borderId="0" xfId="4" applyFont="1">
      <alignment horizontal="center" vertical="center"/>
    </xf>
    <xf numFmtId="166" fontId="34" fillId="0" borderId="0" xfId="0" applyNumberFormat="1" applyFont="1" applyAlignment="1">
      <alignment vertical="center"/>
    </xf>
    <xf numFmtId="166" fontId="34" fillId="0" borderId="0" xfId="0" applyNumberFormat="1" applyFont="1" applyAlignment="1">
      <alignment horizontal="right" vertical="center"/>
    </xf>
    <xf numFmtId="166" fontId="26" fillId="0" borderId="3" xfId="0" applyNumberFormat="1" applyFont="1" applyBorder="1"/>
    <xf numFmtId="166" fontId="26" fillId="0" borderId="3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 vertical="center"/>
    </xf>
    <xf numFmtId="166" fontId="26" fillId="0" borderId="0" xfId="0" applyNumberFormat="1" applyFont="1" applyAlignment="1">
      <alignment horizontal="right"/>
    </xf>
    <xf numFmtId="0" fontId="20" fillId="0" borderId="3" xfId="0" applyNumberFormat="1" applyFont="1" applyFill="1" applyBorder="1" applyAlignment="1" applyProtection="1">
      <alignment horizontal="left" indent="1"/>
    </xf>
    <xf numFmtId="166" fontId="20" fillId="0" borderId="3" xfId="0" applyNumberFormat="1" applyFont="1" applyFill="1" applyBorder="1" applyAlignment="1" applyProtection="1">
      <alignment horizontal="right"/>
    </xf>
    <xf numFmtId="166" fontId="36" fillId="5" borderId="0" xfId="7" applyNumberFormat="1" applyFont="1">
      <alignment horizontal="right" vertical="center"/>
    </xf>
    <xf numFmtId="166" fontId="36" fillId="5" borderId="0" xfId="7" applyNumberFormat="1" applyFont="1" applyAlignment="1">
      <alignment horizontal="right" vertical="top"/>
    </xf>
    <xf numFmtId="8" fontId="37" fillId="5" borderId="2" xfId="0" applyNumberFormat="1" applyFont="1" applyFill="1" applyBorder="1" applyAlignment="1">
      <alignment horizontal="right" vertical="center"/>
    </xf>
  </cellXfs>
  <cellStyles count="11">
    <cellStyle name="αριθμός συνόλου" xfId="3" xr:uid="{00000000-0005-0000-0000-000009000000}"/>
    <cellStyle name="Επικεφαλίδα 2" xfId="10" builtinId="17"/>
    <cellStyle name="Κανονικό" xfId="0" builtinId="0" customBuiltin="1"/>
    <cellStyle name="Κανονικό 2" xfId="1" xr:uid="{00000000-0005-0000-0000-000001000000}"/>
    <cellStyle name="Κανονικό 2 2" xfId="8" xr:uid="{00000000-0005-0000-0000-000002000000}"/>
    <cellStyle name="Κανονικό 3" xfId="4" xr:uid="{00000000-0005-0000-0000-000003000000}"/>
    <cellStyle name="Κανονικό 4" xfId="5" xr:uid="{00000000-0005-0000-0000-000004000000}"/>
    <cellStyle name="Κανονικό 5" xfId="6" xr:uid="{00000000-0005-0000-0000-000005000000}"/>
    <cellStyle name="σύνολο νομισματικής μονάδας" xfId="2" xr:uid="{00000000-0005-0000-0000-000006000000}"/>
    <cellStyle name="σύνολο νομισματικής μονάδας 2" xfId="7" xr:uid="{00000000-0005-0000-0000-000007000000}"/>
    <cellStyle name="σύνολο νομισματικής μονάδας 2 2" xfId="9" xr:uid="{00000000-0005-0000-0000-000008000000}"/>
  </cellStyles>
  <dxfs count="79"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6" formatCode="#,##0.00\ &quot;€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6" formatCode="#,##0.00\ &quot;€&quot;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6" formatCode="#,##0.00\ &quot;€&quot;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6" formatCode="#,##0.00\ &quot;€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6" formatCode="#,##0.00\ &quot;€&quot;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6" formatCode="#,##0.00\ &quot;€&quot;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6" formatCode="#,##0.00\ &quot;€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6" formatCode="#,##0.00\ &quot;€&quot;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6" formatCode="#,##0.00\ &quot;€&quot;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6" formatCode="#,##0.00\ &quot;€&quot;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6" formatCode="#,##0.00\ &quot;€&quot;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6" formatCode="#,##0.00\ &quot;€&quot;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/>
        <right/>
        <top style="hair">
          <color theme="0" tint="-0.499984740745262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/>
        <right/>
        <top style="hair">
          <color theme="0" tint="-0.499984740745262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/>
        <right/>
        <top style="hair">
          <color theme="0" tint="-0.499984740745262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1" justifyLastLine="0" shrinkToFit="0" readingOrder="0"/>
      <border diagonalUp="0" diagonalDown="0" outline="0">
        <left/>
        <right/>
        <top style="hair">
          <color theme="0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1"/>
        <scheme val="minor"/>
      </font>
      <numFmt numFmtId="165" formatCode="&quot;$&quot;#,##0.00"/>
      <alignment horizontal="right" vertical="bottom" textRotation="0" wrapText="0" indent="0" justifyLastLine="0" shrinkToFit="0" readingOrder="0"/>
      <border diagonalUp="0" diagonalDown="0" outline="0">
        <left/>
        <right/>
        <top style="hair">
          <color theme="0" tint="-0.499984740745262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1"/>
        <scheme val="minor"/>
      </font>
      <numFmt numFmtId="165" formatCode="&quot;$&quot;#,##0.00"/>
      <border diagonalUp="0" diagonalDown="0" outline="0">
        <left/>
        <right/>
        <top style="hair">
          <color theme="0" tint="-0.499984740745262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1"/>
        <scheme val="minor"/>
      </font>
      <numFmt numFmtId="165" formatCode="&quot;$&quot;#,##0.00"/>
      <border diagonalUp="0" diagonalDown="0" outline="0">
        <left/>
        <right/>
        <top style="hair">
          <color theme="0" tint="-0.499984740745262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1"/>
        <scheme val="minor"/>
      </font>
      <alignment horizontal="left" vertical="bottom" textRotation="0" wrapText="0" indent="1" justifyLastLine="0" shrinkToFit="1" readingOrder="0"/>
      <border diagonalUp="0" diagonalDown="0" outline="0">
        <left/>
        <right/>
        <top style="hair">
          <color theme="0" tint="-0.499984740745262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6" formatCode="#,##0.00\ &quot;€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6" formatCode="#,##0.00\ &quot;€&quot;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6" formatCode="#,##0.00\ &quot;€&quot;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6" formatCode="#,##0.00\ &quot;€&quot;"/>
      <fill>
        <patternFill patternType="none">
          <fgColor indexed="64"/>
          <bgColor auto="1"/>
        </patternFill>
      </fill>
    </dxf>
    <dxf>
      <numFmt numFmtId="166" formatCode="#,##0.00\ &quot;€&quot;"/>
      <fill>
        <patternFill patternType="none">
          <fgColor indexed="64"/>
          <bgColor auto="1"/>
        </patternFill>
      </fill>
    </dxf>
    <dxf>
      <numFmt numFmtId="166" formatCode="#,##0.00\ &quot;€&quot;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border>
        <top style="thin">
          <color theme="8" tint="-0.249977111117893"/>
        </top>
      </border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w Cen MT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theme="4" tint="-0.249977111117893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solid">
          <fgColor indexed="64"/>
          <bgColor theme="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border>
        <top style="hair">
          <color theme="0" tint="-0.499984740745262"/>
        </top>
      </border>
    </dxf>
    <dxf>
      <font>
        <b/>
        <strike val="0"/>
        <outline val="0"/>
        <shadow val="0"/>
        <u val="none"/>
        <vertAlign val="baseline"/>
        <sz val="12"/>
        <color theme="1"/>
        <name val="Tw Cen MT"/>
        <family val="1"/>
        <scheme val="minor"/>
      </font>
      <fill>
        <patternFill patternType="none">
          <fgColor indexed="64"/>
          <bgColor auto="1"/>
        </patternFill>
      </fill>
      <alignment vertical="bottom" textRotation="0" wrapText="0" indent="0" justifyLastLine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theme="4" tint="-0.249977111117893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solid">
          <fgColor indexed="64"/>
          <bgColor theme="8" tint="-0.249977111117893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border>
        <top style="thin">
          <color theme="1"/>
        </top>
      </border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w Cen MT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theme="4" tint="-0.249977111117893"/>
        </bottom>
      </border>
    </dxf>
    <dxf>
      <fill>
        <patternFill patternType="solid">
          <fgColor indexed="64"/>
          <bgColor theme="5" tint="-0.249977111117893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border>
        <top style="hair">
          <color theme="0" tint="-0.499984740745262"/>
        </top>
      </border>
    </dxf>
    <dxf>
      <font>
        <strike val="0"/>
        <outline val="0"/>
        <shadow val="0"/>
        <u val="none"/>
        <vertAlign val="baseline"/>
        <sz val="12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theme="4" tint="-0.249977111117893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solid">
          <fgColor indexed="64"/>
          <bgColor theme="4" tint="-0.249977111117893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readingOrder="0"/>
    </dxf>
    <dxf>
      <border>
        <top style="thin">
          <color theme="1"/>
        </top>
      </border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w Cen MT"/>
        <family val="2"/>
        <scheme val="minor"/>
      </font>
      <fill>
        <patternFill patternType="none">
          <fgColor indexed="64"/>
          <bgColor auto="1"/>
        </patternFill>
      </fill>
    </dxf>
    <dxf>
      <border>
        <bottom style="medium">
          <color theme="4" tint="-0.249977111117893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solid">
          <fgColor indexed="64"/>
          <bgColor theme="7"/>
        </patternFill>
      </fill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1"/>
        <name val="Tw Cen MT"/>
        <family val="1"/>
        <scheme val="minor"/>
      </font>
      <fill>
        <patternFill patternType="none">
          <fgColor indexed="64"/>
          <bgColor auto="1"/>
        </patternFill>
      </fill>
      <alignment vertical="bottom" textRotation="0" wrapText="0" indent="0" justifyLastLine="0" readingOrder="0"/>
    </dxf>
    <dxf>
      <font>
        <b/>
        <strike val="0"/>
        <outline val="0"/>
        <shadow val="0"/>
        <u val="none"/>
        <vertAlign val="baseline"/>
        <sz val="12"/>
        <color theme="1"/>
        <name val="Tw Cen MT"/>
        <family val="1"/>
        <scheme val="minor"/>
      </font>
      <fill>
        <patternFill patternType="none">
          <fgColor indexed="64"/>
          <bgColor auto="1"/>
        </patternFill>
      </fill>
      <alignment vertical="bottom" textRotation="0" wrapText="0" indent="0" justifyLastLine="0" readingOrder="0"/>
    </dxf>
    <dxf>
      <font>
        <b/>
        <strike val="0"/>
        <outline val="0"/>
        <shadow val="0"/>
        <u val="none"/>
        <vertAlign val="baseline"/>
        <sz val="12"/>
        <color theme="1"/>
        <name val="Tw Cen MT"/>
        <family val="1"/>
        <scheme val="minor"/>
      </font>
      <fill>
        <patternFill patternType="none">
          <fgColor indexed="64"/>
          <bgColor auto="1"/>
        </patternFill>
      </fill>
      <alignment vertical="bottom" textRotation="0" wrapText="0" indent="0" justifyLastLine="0" readingOrder="0"/>
    </dxf>
    <dxf>
      <font>
        <b/>
        <strike val="0"/>
        <outline val="0"/>
        <shadow val="0"/>
        <u val="none"/>
        <vertAlign val="baseline"/>
        <sz val="12"/>
        <color theme="1"/>
        <name val="Tw Cen MT"/>
        <family val="1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relativeIndent="1" justifyLastLine="0" shrinkToFit="1" readingOrder="0"/>
    </dxf>
    <dxf>
      <fill>
        <patternFill patternType="none">
          <fgColor indexed="64"/>
          <bgColor auto="1"/>
        </patternFill>
      </fill>
    </dxf>
    <dxf>
      <border>
        <top style="hair">
          <color theme="0" tint="-0.499984740745262"/>
        </top>
      </border>
    </dxf>
    <dxf>
      <font>
        <b/>
        <strike val="0"/>
        <outline val="0"/>
        <shadow val="0"/>
        <u val="none"/>
        <vertAlign val="baseline"/>
        <sz val="12"/>
        <color theme="1"/>
        <name val="Tw Cen MT"/>
        <family val="1"/>
        <scheme val="minor"/>
      </font>
      <fill>
        <patternFill patternType="none">
          <fgColor indexed="64"/>
          <bgColor auto="1"/>
        </patternFill>
      </fill>
      <alignment vertical="bottom" textRotation="0" wrapText="0" indent="0" justifyLastLine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readingOrder="0"/>
    </dxf>
    <dxf>
      <border outline="0">
        <bottom style="medium">
          <color theme="4" tint="-0.249977111117893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solid">
          <fgColor indexed="64"/>
          <bgColor theme="9" tint="0.39997558519241921"/>
        </patternFill>
      </fill>
    </dxf>
    <dxf>
      <font>
        <color theme="5" tint="-0.24994659260841701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DF2F9"/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externalLink" Target="/xl/externalLinks/externalLink1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customXml" Target="/customXml/item32.xml" Id="rId10" /><Relationship Type="http://schemas.openxmlformats.org/officeDocument/2006/relationships/theme" Target="/xl/theme/theme11.xml" Id="rId4" /><Relationship Type="http://schemas.openxmlformats.org/officeDocument/2006/relationships/customXml" Target="/customXml/item23.xml" Id="rId9" /></Relationships>
</file>

<file path=xl/externalLinks/_rels/externalLink11.xml.rels>&#65279;<?xml version="1.0" encoding="utf-8"?><Relationships xmlns="http://schemas.openxmlformats.org/package/2006/relationships"><Relationship Type="http://schemas.openxmlformats.org/officeDocument/2006/relationships/externalLinkPath" Target="/Users/admin/Documents/&#928;&#961;&#972;&#947;/&#956;&#956;&#945;%20&#960;&#961;&#959;&#971;&#960;&#959;&#955;&#959;&#947;&#953;&#963;&#956;&#959;&#973;%20&#947;&#953;&#959;&#961;&#964;&#974;&#957;" TargetMode="External" Id="rId1" /></Relationships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μμα προϋπολογισμού γιορτών"/>
    </sheetNames>
    <sheetDataSet>
      <sheetData sheetId="0" refreshError="1"/>
    </sheetDataSet>
  </externalBook>
</externalLink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Δώρα" displayName="Δώρα" ref="C10:F17" totalsRowCount="1" headerRowDxfId="77" dataDxfId="75" totalsRowDxfId="74" headerRowBorderDxfId="76" totalsRowBorderDxfId="73">
  <autoFilter ref="C10:F16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Είδος" totalsRowLabel="Σύνολο" dataDxfId="72" totalsRowDxfId="71"/>
    <tableColumn id="2" xr3:uid="{00000000-0010-0000-0000-000002000000}" name="Προϋπολογισμός" totalsRowFunction="sum" dataDxfId="29" totalsRowDxfId="70"/>
    <tableColumn id="3" xr3:uid="{00000000-0010-0000-0000-000003000000}" name="Πραγματικό ποσό" totalsRowFunction="sum" dataDxfId="28" totalsRowDxfId="69"/>
    <tableColumn id="4" xr3:uid="{00000000-0010-0000-0000-000004000000}" name="Διαφορά" totalsRowFunction="sum" dataDxfId="27" totalsRowDxfId="68">
      <calculatedColumnFormula>Δώρα[[#This Row],[Προϋπολογισμός]]-Δώρα[[#This Row],[Πραγματικό ποσό]]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Εισαγάγετε &quot;Είδη δώρων&quot;, &quot;Προϋπολογισμός&quot; και &quot;Πραγματικά έξοδα&quot; σε αυτόν τον πίνακα. Η διαφορά υπολογίζεται αυτόματα και τα εικονίδια ενημερώνονται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Συσκευασία" displayName="Συσκευασία" ref="C20:F27" totalsRowCount="1" headerRowDxfId="67" dataDxfId="65" totalsRowDxfId="64" headerRowBorderDxfId="66" totalsRowBorderDxfId="63">
  <autoFilter ref="C20:F2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Είδος" dataDxfId="62" totalsRowDxfId="19"/>
    <tableColumn id="2" xr3:uid="{00000000-0010-0000-0100-000002000000}" name="Προϋπολογισμός" dataDxfId="11" totalsRowDxfId="18"/>
    <tableColumn id="3" xr3:uid="{00000000-0010-0000-0100-000003000000}" name="Πραγματικό ποσό" dataDxfId="10" totalsRowDxfId="17"/>
    <tableColumn id="4" xr3:uid="{00000000-0010-0000-0100-000004000000}" name="Διαφορά" dataDxfId="9" totalsRowDxfId="16">
      <calculatedColumnFormula>Συσκευασία[[#This Row],[Προϋπολογισμός]]-Συσκευασία[[#This Row],[Πραγματικό ποσό]]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Εισαγάγετε &quot;Είδη συσκευασίας&quot;, &quot;Προϋπολογισμός&quot; και &quot;Πραγματικά έξοδα&quot; σε αυτόν τον πίνακα. Η διαφορά υπολογίζεται αυτόματα και τα εικονίδια ενημερώνονται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Διασκέδαση" displayName="Διασκέδαση" ref="K20:N28" totalsRowCount="1" headerRowDxfId="61" dataDxfId="59" totalsRowDxfId="58" headerRowBorderDxfId="60" totalsRowBorderDxfId="57">
  <autoFilter ref="K20:N27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Είδος" totalsRowLabel="Σύνολο" dataDxfId="56" totalsRowDxfId="15" totalsRowCellStyle="αριθμός συνόλου"/>
    <tableColumn id="2" xr3:uid="{00000000-0010-0000-0200-000002000000}" name="Προϋπολογισμός" totalsRowFunction="sum" dataDxfId="8" totalsRowDxfId="14" totalsRowCellStyle="σύνολο νομισματικής μονάδας"/>
    <tableColumn id="3" xr3:uid="{00000000-0010-0000-0200-000003000000}" name="Πραγματικό ποσό" totalsRowFunction="sum" dataDxfId="7" totalsRowDxfId="13" totalsRowCellStyle="σύνολο νομισματικής μονάδας"/>
    <tableColumn id="4" xr3:uid="{00000000-0010-0000-0200-000004000000}" name="Διαφορά" totalsRowFunction="sum" dataDxfId="6" totalsRowDxfId="12" totalsRowCellStyle="σύνολο νομισματικής μονάδας">
      <calculatedColumnFormula>Διασκέδαση[[#This Row],[Προϋπολογισμός]]-Διασκέδαση[[#This Row],[Πραγματικό ποσό]]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Εισαγάγετε &quot;Είδη ψυχαγωγίας&quot;, &quot;Προϋπολογισμός&quot; και &quot;Πραγματικά έξοδα&quot; σε αυτόν τον πίνακα. Η διαφορά υπολογίζεται αυτόματα και τα εικονίδια ενημερώνονται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Διάφορα" displayName="Διάφορα" ref="K31:N35" totalsRowCount="1" headerRowDxfId="55" dataDxfId="53" totalsRowDxfId="52" headerRowBorderDxfId="54" totalsRowBorderDxfId="51">
  <autoFilter ref="K31:N34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Είδος" dataDxfId="50" totalsRowDxfId="49"/>
    <tableColumn id="2" xr3:uid="{00000000-0010-0000-0300-000002000000}" name="Προϋπολογισμός" dataDxfId="2" totalsRowDxfId="48"/>
    <tableColumn id="3" xr3:uid="{00000000-0010-0000-0300-000003000000}" name="Πραγματικό ποσό" dataDxfId="1" totalsRowDxfId="47"/>
    <tableColumn id="4" xr3:uid="{00000000-0010-0000-0300-000004000000}" name="Διαφορά" dataDxfId="0" totalsRowDxfId="46">
      <calculatedColumnFormula>Διάφορα[[#This Row],[Προϋπολογισμός]]-Διάφορα[[#This Row],[Πραγματικό ποσό]]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Εισαγάγετε &quot;Διάφορα&quot;, &quot;Προϋπολογισμός&quot; και &quot;Πραγματικά έξοδα&quot; σε αυτόν τον πίνακα. Η διαφορά υπολογίζεται αυτόματα και τα εικονίδια ενημερώνονται"/>
    </ext>
  </extLst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Ταξίδι" displayName="Ταξίδι" ref="C31:F36" totalsRowCount="1" headerRowDxfId="45" dataDxfId="43" totalsRowDxfId="42" headerRowBorderDxfId="44" totalsRowBorderDxfId="41">
  <autoFilter ref="C31:F35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Είδος" totalsRowLabel="Σύνολο" dataDxfId="40" totalsRowDxfId="23"/>
    <tableColumn id="2" xr3:uid="{00000000-0010-0000-0400-000002000000}" name="Προϋπολογισμός" totalsRowFunction="sum" dataDxfId="5" totalsRowDxfId="22"/>
    <tableColumn id="3" xr3:uid="{00000000-0010-0000-0400-000003000000}" name="Πραγματικό ποσό" totalsRowFunction="sum" dataDxfId="4" totalsRowDxfId="21"/>
    <tableColumn id="4" xr3:uid="{00000000-0010-0000-0400-000004000000}" name="Διαφορά" totalsRowFunction="sum" dataDxfId="3" totalsRowDxfId="20">
      <calculatedColumnFormula>Ταξίδι[[#This Row],[Προϋπολογισμός]]-Ταξίδι[[#This Row],[Πραγματικό ποσό]]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Εισαγάγετε &quot;Είδη ταξιδιού&quot;, &quot;Προϋπολογισμός&quot; και &quot;Πραγματικά έξοδα&quot; σε αυτόν τον πίνακα. Η διαφορά υπολογίζεται αυτόματα και τα εικονίδια ενημερώνονται"/>
    </ext>
  </extLst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Γεύματα" displayName="Γεύματα" ref="K10:N16" totalsRowCount="1" headerRowDxfId="39" dataDxfId="37" totalsRowDxfId="36" headerRowBorderDxfId="38" totalsRowBorderDxfId="35">
  <autoFilter ref="K10:N15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Είδος" dataDxfId="34" totalsRowDxfId="33"/>
    <tableColumn id="2" xr3:uid="{00000000-0010-0000-0500-000002000000}" name="Προϋπολογισμός" dataDxfId="26" totalsRowDxfId="32"/>
    <tableColumn id="3" xr3:uid="{00000000-0010-0000-0500-000003000000}" name="Πραγματικό ποσό" dataDxfId="25" totalsRowDxfId="31"/>
    <tableColumn id="4" xr3:uid="{00000000-0010-0000-0500-000004000000}" name="Διαφορά" dataDxfId="24" totalsRowDxfId="30">
      <calculatedColumnFormula>Γεύματα[[#This Row],[Προϋπολογισμός]]-Γεύματα[[#This Row],[Πραγματικό ποσό]]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Εισαγάγετε &quot;Γεύματα&quot;, &quot;Προϋπολογισμός&quot; και &quot;Πραγματικά έξοδα&quot; σε αυτόν τον πίνακα. Η διαφορά υπολογίζεται αυτόματα και τα εικονίδια ενημερώνονται"/>
    </ext>
  </extLst>
</table>
</file>

<file path=xl/theme/theme1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rgbClr val="FFFFFF"/>
      </a:lt1>
      <a:dk2>
        <a:srgbClr val="373545"/>
      </a:dk2>
      <a:lt2>
        <a:srgbClr val="FFFFFF"/>
      </a:lt2>
      <a:accent1>
        <a:srgbClr val="8FD8D2"/>
      </a:accent1>
      <a:accent2>
        <a:srgbClr val="9BA5CE"/>
      </a:accent2>
      <a:accent3>
        <a:srgbClr val="DF7449"/>
      </a:accent3>
      <a:accent4>
        <a:srgbClr val="DCB238"/>
      </a:accent4>
      <a:accent5>
        <a:srgbClr val="B2D094"/>
      </a:accent5>
      <a:accent6>
        <a:srgbClr val="B71D5C"/>
      </a:accent6>
      <a:hlink>
        <a:srgbClr val="69A020"/>
      </a:hlink>
      <a:folHlink>
        <a:srgbClr val="8C8C8C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table" Target="/xl/tables/table62.xml" Id="rId7" /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54.xml" Id="rId6" /><Relationship Type="http://schemas.openxmlformats.org/officeDocument/2006/relationships/table" Target="/xl/tables/table45.xml" Id="rId5" /><Relationship Type="http://schemas.openxmlformats.org/officeDocument/2006/relationships/table" Target="/xl/tables/table36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22FBB-70EC-426C-BB07-D35536D44E0E}">
  <dimension ref="B1:B7"/>
  <sheetViews>
    <sheetView showGridLines="0" zoomScaleNormal="100" workbookViewId="0"/>
  </sheetViews>
  <sheetFormatPr defaultColWidth="8.7109375" defaultRowHeight="12.75"/>
  <cols>
    <col min="1" max="1" width="2.7109375" customWidth="1"/>
    <col min="2" max="2" width="85.7109375" customWidth="1"/>
    <col min="3" max="3" width="2.7109375" customWidth="1"/>
  </cols>
  <sheetData>
    <row r="1" spans="2:2" ht="30" customHeight="1">
      <c r="B1" s="66" t="s">
        <v>0</v>
      </c>
    </row>
    <row r="2" spans="2:2" ht="33.75" customHeight="1">
      <c r="B2" s="62" t="s">
        <v>1</v>
      </c>
    </row>
    <row r="3" spans="2:2" ht="35.25" customHeight="1">
      <c r="B3" s="62" t="s">
        <v>2</v>
      </c>
    </row>
    <row r="4" spans="2:2" ht="43.5" customHeight="1">
      <c r="B4" s="62" t="s">
        <v>3</v>
      </c>
    </row>
    <row r="5" spans="2:2" ht="34.5" customHeight="1">
      <c r="B5" s="5"/>
    </row>
    <row r="6" spans="2:2" ht="15">
      <c r="B6" s="4"/>
    </row>
    <row r="7" spans="2:2" ht="54.75" customHeight="1">
      <c r="B7" s="3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T58"/>
  <sheetViews>
    <sheetView showGridLines="0" tabSelected="1" zoomScaleNormal="100" workbookViewId="0"/>
  </sheetViews>
  <sheetFormatPr defaultColWidth="9.140625" defaultRowHeight="12.75"/>
  <cols>
    <col min="1" max="1" width="9.140625" style="2"/>
    <col min="2" max="2" width="0.7109375" style="6" customWidth="1"/>
    <col min="3" max="3" width="88.7109375" style="2" customWidth="1"/>
    <col min="4" max="4" width="22" style="2" customWidth="1"/>
    <col min="5" max="5" width="18.42578125" style="2" customWidth="1"/>
    <col min="6" max="6" width="15.42578125" style="2" customWidth="1"/>
    <col min="7" max="7" width="2.42578125" style="2" customWidth="1"/>
    <col min="8" max="8" width="8.28515625" style="2" customWidth="1"/>
    <col min="9" max="9" width="6.42578125" style="2" customWidth="1"/>
    <col min="10" max="10" width="1.7109375" style="2" customWidth="1"/>
    <col min="11" max="11" width="88.7109375" style="2" customWidth="1"/>
    <col min="12" max="12" width="22" style="2" customWidth="1"/>
    <col min="13" max="13" width="18.42578125" style="2" customWidth="1"/>
    <col min="14" max="14" width="15.42578125" style="2" customWidth="1"/>
    <col min="15" max="15" width="1.7109375" style="2" customWidth="1"/>
    <col min="16" max="16" width="3.7109375" style="2" customWidth="1"/>
    <col min="17" max="16384" width="9.140625" style="2"/>
  </cols>
  <sheetData>
    <row r="1" spans="1:20" customFormat="1" ht="37.15" customHeight="1">
      <c r="A1" s="13"/>
      <c r="B1" s="12"/>
      <c r="C1" s="78" t="s">
        <v>4</v>
      </c>
      <c r="D1" s="79"/>
      <c r="E1" s="79"/>
      <c r="F1" s="79"/>
      <c r="G1" s="79"/>
      <c r="H1" s="80"/>
      <c r="I1" s="8"/>
      <c r="J1" s="13"/>
      <c r="K1" s="13"/>
      <c r="L1" s="13"/>
      <c r="M1" s="13"/>
      <c r="N1" s="13"/>
      <c r="O1" s="13"/>
      <c r="P1" s="13"/>
      <c r="Q1" s="13"/>
      <c r="T1" s="60"/>
    </row>
    <row r="2" spans="1:20" customFormat="1" ht="25.5" customHeight="1">
      <c r="A2" s="13"/>
      <c r="B2" s="14"/>
      <c r="C2" s="79"/>
      <c r="D2" s="79"/>
      <c r="E2" s="79"/>
      <c r="F2" s="79"/>
      <c r="G2" s="79"/>
      <c r="H2" s="80"/>
      <c r="I2" s="9"/>
      <c r="J2" s="15"/>
      <c r="K2" s="13"/>
      <c r="L2" s="13"/>
      <c r="M2" s="13"/>
      <c r="N2" s="13"/>
      <c r="O2" s="13"/>
      <c r="P2" s="13"/>
      <c r="Q2" s="13"/>
    </row>
    <row r="3" spans="1:20" s="61" customFormat="1" ht="41.25" customHeight="1">
      <c r="A3" s="19"/>
      <c r="B3" s="17"/>
      <c r="C3" s="79"/>
      <c r="D3" s="79"/>
      <c r="E3" s="79"/>
      <c r="F3" s="79"/>
      <c r="G3" s="79"/>
      <c r="H3" s="80"/>
      <c r="I3" s="10"/>
      <c r="J3" s="18"/>
      <c r="K3" s="77" t="s">
        <v>27</v>
      </c>
      <c r="L3" s="77"/>
      <c r="M3" s="13"/>
      <c r="N3" s="100">
        <f>SUM(Δώρα[Προϋπολογισμός],Συσκευασία[Προϋπολογισμός],(Ταξίδι[Προϋπολογισμός],(Γεύματα[Προϋπολογισμός],(Διασκέδαση[Προϋπολογισμός],Διάφορα[Προϋπολογισμός]))))</f>
        <v>750</v>
      </c>
      <c r="O3" s="16"/>
      <c r="P3" s="19"/>
      <c r="Q3" s="19"/>
    </row>
    <row r="4" spans="1:20" customFormat="1" ht="29.25" customHeight="1">
      <c r="A4" s="13"/>
      <c r="B4" s="21"/>
      <c r="C4" s="79"/>
      <c r="D4" s="79"/>
      <c r="E4" s="79"/>
      <c r="F4" s="79"/>
      <c r="G4" s="79"/>
      <c r="H4" s="80"/>
      <c r="I4" s="11"/>
      <c r="J4" s="22"/>
      <c r="K4" s="41" t="s">
        <v>28</v>
      </c>
      <c r="L4" s="41"/>
      <c r="M4" s="19"/>
      <c r="N4" s="101">
        <f>SUM((Δώρα[Πραγματικό ποσό],(Συσκευασία[Πραγματικό ποσό],(Ταξίδι[Πραγματικό ποσό],(Γεύματα[Πραγματικό ποσό],(Διασκέδαση[Πραγματικό ποσό],(Διάφορα[Πραγματικό ποσό])))))))</f>
        <v>820</v>
      </c>
      <c r="O4" s="20"/>
      <c r="P4" s="13"/>
      <c r="Q4" s="13"/>
    </row>
    <row r="5" spans="1:20" customFormat="1" ht="13.9" customHeight="1">
      <c r="A5" s="13"/>
      <c r="B5" s="21"/>
      <c r="C5" s="79"/>
      <c r="D5" s="79"/>
      <c r="E5" s="79"/>
      <c r="F5" s="79"/>
      <c r="G5" s="79"/>
      <c r="H5" s="80"/>
      <c r="I5" s="11"/>
      <c r="J5" s="22"/>
      <c r="K5" s="41"/>
      <c r="L5" s="41"/>
      <c r="M5" s="19"/>
      <c r="N5" s="42"/>
      <c r="O5" s="20"/>
      <c r="P5" s="13"/>
      <c r="Q5" s="13"/>
    </row>
    <row r="6" spans="1:20" customFormat="1" ht="64.150000000000006" customHeight="1">
      <c r="A6" s="13"/>
      <c r="B6" s="21"/>
      <c r="C6" s="79"/>
      <c r="D6" s="79"/>
      <c r="E6" s="79"/>
      <c r="F6" s="79"/>
      <c r="G6" s="79"/>
      <c r="H6" s="80"/>
      <c r="I6" s="9"/>
      <c r="J6" s="22"/>
      <c r="K6" s="43" t="s">
        <v>29</v>
      </c>
      <c r="L6" s="43"/>
      <c r="M6" s="44"/>
      <c r="N6" s="102">
        <f>SUM(N3-N4)</f>
        <v>-70</v>
      </c>
      <c r="O6" s="34"/>
      <c r="P6" s="13"/>
      <c r="Q6" s="13"/>
    </row>
    <row r="7" spans="1:20" customFormat="1" ht="19.149999999999999" customHeight="1">
      <c r="A7" s="13"/>
      <c r="B7" s="21"/>
      <c r="C7" s="38"/>
      <c r="D7" s="38"/>
      <c r="E7" s="38"/>
      <c r="F7" s="38"/>
      <c r="G7" s="38"/>
      <c r="H7" s="39"/>
      <c r="I7" s="9"/>
      <c r="J7" s="22"/>
      <c r="K7" s="33"/>
      <c r="L7" s="33"/>
      <c r="M7" s="13"/>
      <c r="N7" s="34"/>
      <c r="O7" s="34"/>
      <c r="P7" s="13"/>
      <c r="Q7" s="13"/>
    </row>
    <row r="8" spans="1:20" customFormat="1" ht="4.1500000000000004" customHeight="1">
      <c r="A8" s="37"/>
      <c r="B8" s="35"/>
      <c r="C8" s="36"/>
      <c r="D8" s="36"/>
      <c r="E8" s="36"/>
      <c r="F8" s="36"/>
      <c r="G8" s="36"/>
      <c r="H8" s="1"/>
      <c r="I8" s="1"/>
      <c r="J8" s="7"/>
      <c r="K8" s="37"/>
      <c r="L8" s="37"/>
      <c r="M8" s="37"/>
      <c r="N8" s="37"/>
      <c r="O8" s="37"/>
      <c r="P8" s="37"/>
      <c r="Q8" s="37"/>
    </row>
    <row r="9" spans="1:20" s="48" customFormat="1" ht="80.25" customHeight="1">
      <c r="B9" s="30"/>
      <c r="C9" s="87" t="s">
        <v>5</v>
      </c>
      <c r="D9" s="88"/>
      <c r="E9" s="88"/>
      <c r="F9" s="88"/>
      <c r="G9" s="45"/>
      <c r="H9" s="45"/>
      <c r="I9" s="45"/>
      <c r="J9" s="46"/>
      <c r="K9" s="89" t="s">
        <v>30</v>
      </c>
      <c r="L9" s="82"/>
      <c r="M9" s="82"/>
      <c r="N9" s="82"/>
      <c r="O9" s="47"/>
    </row>
    <row r="10" spans="1:20" customFormat="1" ht="28.9" customHeight="1">
      <c r="B10" s="30"/>
      <c r="C10" s="75" t="s">
        <v>6</v>
      </c>
      <c r="D10" s="76" t="s">
        <v>24</v>
      </c>
      <c r="E10" s="76" t="s">
        <v>25</v>
      </c>
      <c r="F10" s="76" t="s">
        <v>26</v>
      </c>
      <c r="G10" s="49"/>
      <c r="H10" s="23"/>
      <c r="I10" s="23"/>
      <c r="J10" s="24"/>
      <c r="K10" s="73" t="s">
        <v>6</v>
      </c>
      <c r="L10" s="74" t="s">
        <v>24</v>
      </c>
      <c r="M10" s="74" t="s">
        <v>25</v>
      </c>
      <c r="N10" s="74" t="s">
        <v>26</v>
      </c>
      <c r="O10" s="49"/>
    </row>
    <row r="11" spans="1:20" s="48" customFormat="1" ht="22.9" customHeight="1">
      <c r="B11" s="30"/>
      <c r="C11" s="50" t="s">
        <v>7</v>
      </c>
      <c r="D11" s="92">
        <v>500</v>
      </c>
      <c r="E11" s="92">
        <v>495</v>
      </c>
      <c r="F11" s="93">
        <f>Δώρα[[#This Row],[Προϋπολογισμός]]-Δώρα[[#This Row],[Πραγματικό ποσό]]</f>
        <v>5</v>
      </c>
      <c r="G11" s="93"/>
      <c r="H11" s="96"/>
      <c r="I11" s="96"/>
      <c r="J11" s="24"/>
      <c r="K11" s="50" t="s">
        <v>31</v>
      </c>
      <c r="L11" s="92"/>
      <c r="M11" s="92"/>
      <c r="N11" s="93">
        <f>Γεύματα[[#This Row],[Προϋπολογισμός]]-Γεύματα[[#This Row],[Πραγματικό ποσό]]</f>
        <v>0</v>
      </c>
      <c r="O11" s="51"/>
    </row>
    <row r="12" spans="1:20" s="48" customFormat="1" ht="22.9" customHeight="1">
      <c r="B12" s="30"/>
      <c r="C12" s="50" t="s">
        <v>8</v>
      </c>
      <c r="D12" s="92">
        <v>250</v>
      </c>
      <c r="E12" s="92">
        <v>325</v>
      </c>
      <c r="F12" s="93">
        <f>Δώρα[[#This Row],[Προϋπολογισμός]]-Δώρα[[#This Row],[Πραγματικό ποσό]]</f>
        <v>-75</v>
      </c>
      <c r="G12" s="93"/>
      <c r="H12" s="96"/>
      <c r="I12" s="96"/>
      <c r="J12" s="24"/>
      <c r="K12" s="50" t="s">
        <v>32</v>
      </c>
      <c r="L12" s="92"/>
      <c r="M12" s="92"/>
      <c r="N12" s="93">
        <f>Γεύματα[[#This Row],[Προϋπολογισμός]]-Γεύματα[[#This Row],[Πραγματικό ποσό]]</f>
        <v>0</v>
      </c>
      <c r="O12" s="51"/>
    </row>
    <row r="13" spans="1:20" s="48" customFormat="1" ht="22.9" customHeight="1">
      <c r="B13" s="30"/>
      <c r="C13" s="50" t="s">
        <v>9</v>
      </c>
      <c r="D13" s="92"/>
      <c r="E13" s="92"/>
      <c r="F13" s="93">
        <f>Δώρα[[#This Row],[Προϋπολογισμός]]-Δώρα[[#This Row],[Πραγματικό ποσό]]</f>
        <v>0</v>
      </c>
      <c r="G13" s="93"/>
      <c r="H13" s="96"/>
      <c r="I13" s="96"/>
      <c r="J13" s="24"/>
      <c r="K13" s="50" t="s">
        <v>33</v>
      </c>
      <c r="L13" s="92"/>
      <c r="M13" s="92"/>
      <c r="N13" s="93">
        <f>Γεύματα[[#This Row],[Προϋπολογισμός]]-Γεύματα[[#This Row],[Πραγματικό ποσό]]</f>
        <v>0</v>
      </c>
      <c r="O13" s="51"/>
    </row>
    <row r="14" spans="1:20" s="48" customFormat="1" ht="22.9" customHeight="1">
      <c r="B14" s="30"/>
      <c r="C14" s="50" t="s">
        <v>10</v>
      </c>
      <c r="D14" s="92"/>
      <c r="E14" s="92"/>
      <c r="F14" s="93">
        <f>Δώρα[[#This Row],[Προϋπολογισμός]]-Δώρα[[#This Row],[Πραγματικό ποσό]]</f>
        <v>0</v>
      </c>
      <c r="G14" s="93"/>
      <c r="H14" s="96"/>
      <c r="I14" s="96"/>
      <c r="J14" s="24"/>
      <c r="K14" s="50" t="s">
        <v>12</v>
      </c>
      <c r="L14" s="92"/>
      <c r="M14" s="92"/>
      <c r="N14" s="93">
        <f>Γεύματα[[#This Row],[Προϋπολογισμός]]-Γεύματα[[#This Row],[Πραγματικό ποσό]]</f>
        <v>0</v>
      </c>
      <c r="O14" s="51"/>
    </row>
    <row r="15" spans="1:20" s="48" customFormat="1" ht="22.9" customHeight="1">
      <c r="B15" s="30"/>
      <c r="C15" s="50" t="s">
        <v>11</v>
      </c>
      <c r="D15" s="92"/>
      <c r="E15" s="92"/>
      <c r="F15" s="93">
        <f>Δώρα[[#This Row],[Προϋπολογισμός]]-Δώρα[[#This Row],[Πραγματικό ποσό]]</f>
        <v>0</v>
      </c>
      <c r="G15" s="93"/>
      <c r="H15" s="96"/>
      <c r="I15" s="96"/>
      <c r="J15" s="24"/>
      <c r="K15" s="50"/>
      <c r="L15" s="92"/>
      <c r="M15" s="92"/>
      <c r="N15" s="93">
        <f>Γεύματα[[#This Row],[Προϋπολογισμός]]-Γεύματα[[#This Row],[Πραγματικό ποσό]]</f>
        <v>0</v>
      </c>
      <c r="O15" s="51"/>
    </row>
    <row r="16" spans="1:20" s="48" customFormat="1" ht="22.9" customHeight="1">
      <c r="B16" s="30"/>
      <c r="C16" s="50" t="s">
        <v>12</v>
      </c>
      <c r="D16" s="92"/>
      <c r="E16" s="92"/>
      <c r="F16" s="93">
        <f>Δώρα[[#This Row],[Προϋπολογισμός]]-Δώρα[[#This Row],[Πραγματικό ποσό]]</f>
        <v>0</v>
      </c>
      <c r="G16" s="93"/>
      <c r="H16" s="96"/>
      <c r="I16" s="96"/>
      <c r="J16" s="24"/>
      <c r="K16" s="52"/>
      <c r="L16" s="53"/>
      <c r="M16" s="53"/>
      <c r="N16" s="53"/>
      <c r="O16" s="53"/>
    </row>
    <row r="17" spans="2:15" s="48" customFormat="1" ht="22.9" customHeight="1">
      <c r="B17" s="30"/>
      <c r="C17" s="54" t="s">
        <v>13</v>
      </c>
      <c r="D17" s="94">
        <f>SUBTOTAL(109,Δώρα[Προϋπολογισμός])</f>
        <v>750</v>
      </c>
      <c r="E17" s="94">
        <f>SUBTOTAL(109,Δώρα[Πραγματικό ποσό])</f>
        <v>820</v>
      </c>
      <c r="F17" s="95">
        <f>SUBTOTAL(109,Δώρα[Διαφορά])</f>
        <v>-70</v>
      </c>
      <c r="G17" s="97"/>
      <c r="H17" s="96"/>
      <c r="I17" s="96"/>
      <c r="J17" s="24"/>
      <c r="K17" s="54" t="s">
        <v>13</v>
      </c>
      <c r="L17" s="94">
        <f>SUBTOTAL(109,Γεύματα[Προϋπολογισμός])</f>
        <v>0</v>
      </c>
      <c r="M17" s="94">
        <f>SUBTOTAL(109,Γεύματα[Πραγματικό ποσό])</f>
        <v>0</v>
      </c>
      <c r="N17" s="95">
        <f>SUBTOTAL(109,Γεύματα[Διαφορά])</f>
        <v>0</v>
      </c>
      <c r="O17" s="55"/>
    </row>
    <row r="18" spans="2:15" s="48" customFormat="1" ht="22.9" hidden="1" customHeight="1">
      <c r="B18" s="30"/>
      <c r="C18" s="63"/>
      <c r="D18" s="64"/>
      <c r="E18" s="64"/>
      <c r="F18" s="55"/>
      <c r="G18" s="55"/>
      <c r="H18" s="25"/>
      <c r="I18" s="25"/>
      <c r="J18" s="24"/>
      <c r="K18" s="63"/>
      <c r="L18" s="64"/>
      <c r="M18" s="64"/>
      <c r="N18" s="55"/>
      <c r="O18" s="55"/>
    </row>
    <row r="19" spans="2:15" s="48" customFormat="1" ht="66" customHeight="1">
      <c r="B19" s="30"/>
      <c r="C19" s="90" t="s">
        <v>14</v>
      </c>
      <c r="D19" s="91"/>
      <c r="E19" s="91"/>
      <c r="F19" s="91"/>
      <c r="G19" s="47"/>
      <c r="H19" s="26"/>
      <c r="I19" s="26"/>
      <c r="J19" s="27"/>
      <c r="K19" s="83" t="s">
        <v>34</v>
      </c>
      <c r="L19" s="84"/>
      <c r="M19" s="84"/>
      <c r="N19" s="84"/>
      <c r="O19" s="47"/>
    </row>
    <row r="20" spans="2:15" customFormat="1" ht="27" customHeight="1">
      <c r="B20" s="31"/>
      <c r="C20" s="71" t="s">
        <v>6</v>
      </c>
      <c r="D20" s="72" t="s">
        <v>24</v>
      </c>
      <c r="E20" s="72" t="s">
        <v>25</v>
      </c>
      <c r="F20" s="72" t="s">
        <v>26</v>
      </c>
      <c r="G20" s="49"/>
      <c r="H20" s="23"/>
      <c r="I20" s="23"/>
      <c r="J20" s="28"/>
      <c r="K20" s="67" t="s">
        <v>6</v>
      </c>
      <c r="L20" s="68" t="s">
        <v>24</v>
      </c>
      <c r="M20" s="68" t="s">
        <v>25</v>
      </c>
      <c r="N20" s="68" t="s">
        <v>26</v>
      </c>
      <c r="O20" s="49"/>
    </row>
    <row r="21" spans="2:15" s="48" customFormat="1" ht="22.9" customHeight="1">
      <c r="B21" s="30"/>
      <c r="C21" s="50" t="s">
        <v>15</v>
      </c>
      <c r="D21" s="92"/>
      <c r="E21" s="92"/>
      <c r="F21" s="92">
        <f>Συσκευασία[[#This Row],[Προϋπολογισμός]]-Συσκευασία[[#This Row],[Πραγματικό ποσό]]</f>
        <v>0</v>
      </c>
      <c r="G21" s="92"/>
      <c r="H21" s="96"/>
      <c r="I21" s="96"/>
      <c r="J21" s="24"/>
      <c r="K21" s="50" t="s">
        <v>35</v>
      </c>
      <c r="L21" s="92"/>
      <c r="M21" s="92"/>
      <c r="N21" s="93">
        <f>Διασκέδαση[[#This Row],[Προϋπολογισμός]]-Διασκέδαση[[#This Row],[Πραγματικό ποσό]]</f>
        <v>0</v>
      </c>
      <c r="O21" s="51"/>
    </row>
    <row r="22" spans="2:15" s="48" customFormat="1" ht="22.9" customHeight="1">
      <c r="B22" s="30"/>
      <c r="C22" s="50" t="s">
        <v>16</v>
      </c>
      <c r="D22" s="92"/>
      <c r="E22" s="92"/>
      <c r="F22" s="92">
        <f>Συσκευασία[[#This Row],[Προϋπολογισμός]]-Συσκευασία[[#This Row],[Πραγματικό ποσό]]</f>
        <v>0</v>
      </c>
      <c r="G22" s="92"/>
      <c r="H22" s="96"/>
      <c r="I22" s="96"/>
      <c r="J22" s="24"/>
      <c r="K22" s="50" t="s">
        <v>33</v>
      </c>
      <c r="L22" s="92"/>
      <c r="M22" s="92"/>
      <c r="N22" s="93">
        <f>Διασκέδαση[[#This Row],[Προϋπολογισμός]]-Διασκέδαση[[#This Row],[Πραγματικό ποσό]]</f>
        <v>0</v>
      </c>
      <c r="O22" s="51"/>
    </row>
    <row r="23" spans="2:15" s="48" customFormat="1" ht="22.9" customHeight="1">
      <c r="B23" s="30"/>
      <c r="C23" s="50" t="s">
        <v>17</v>
      </c>
      <c r="D23" s="92"/>
      <c r="E23" s="92"/>
      <c r="F23" s="92">
        <f>Συσκευασία[[#This Row],[Προϋπολογισμός]]-Συσκευασία[[#This Row],[Πραγματικό ποσό]]</f>
        <v>0</v>
      </c>
      <c r="G23" s="92"/>
      <c r="H23" s="96"/>
      <c r="I23" s="96"/>
      <c r="J23" s="24"/>
      <c r="K23" s="50" t="s">
        <v>36</v>
      </c>
      <c r="L23" s="92"/>
      <c r="M23" s="92"/>
      <c r="N23" s="93">
        <f>Διασκέδαση[[#This Row],[Προϋπολογισμός]]-Διασκέδαση[[#This Row],[Πραγματικό ποσό]]</f>
        <v>0</v>
      </c>
      <c r="O23" s="51"/>
    </row>
    <row r="24" spans="2:15" s="48" customFormat="1" ht="22.9" customHeight="1">
      <c r="B24" s="30"/>
      <c r="C24" s="50" t="s">
        <v>18</v>
      </c>
      <c r="D24" s="92"/>
      <c r="E24" s="92"/>
      <c r="F24" s="92">
        <f>Συσκευασία[[#This Row],[Προϋπολογισμός]]-Συσκευασία[[#This Row],[Πραγματικό ποσό]]</f>
        <v>0</v>
      </c>
      <c r="G24" s="92"/>
      <c r="H24" s="96"/>
      <c r="I24" s="96"/>
      <c r="J24" s="24"/>
      <c r="K24" s="50" t="s">
        <v>37</v>
      </c>
      <c r="L24" s="92"/>
      <c r="M24" s="92"/>
      <c r="N24" s="93">
        <f>Διασκέδαση[[#This Row],[Προϋπολογισμός]]-Διασκέδαση[[#This Row],[Πραγματικό ποσό]]</f>
        <v>0</v>
      </c>
      <c r="O24" s="51"/>
    </row>
    <row r="25" spans="2:15" s="48" customFormat="1" ht="22.9" customHeight="1">
      <c r="B25" s="30"/>
      <c r="C25" s="50" t="s">
        <v>19</v>
      </c>
      <c r="D25" s="92"/>
      <c r="E25" s="92"/>
      <c r="F25" s="92">
        <f>Συσκευασία[[#This Row],[Προϋπολογισμός]]-Συσκευασία[[#This Row],[Πραγματικό ποσό]]</f>
        <v>0</v>
      </c>
      <c r="G25" s="92"/>
      <c r="H25" s="96"/>
      <c r="I25" s="96"/>
      <c r="J25" s="24"/>
      <c r="K25" s="50" t="s">
        <v>38</v>
      </c>
      <c r="L25" s="92"/>
      <c r="M25" s="92"/>
      <c r="N25" s="93">
        <f>Διασκέδαση[[#This Row],[Προϋπολογισμός]]-Διασκέδαση[[#This Row],[Πραγματικό ποσό]]</f>
        <v>0</v>
      </c>
      <c r="O25" s="51"/>
    </row>
    <row r="26" spans="2:15" s="48" customFormat="1" ht="22.9" customHeight="1">
      <c r="B26" s="30"/>
      <c r="C26" s="50" t="s">
        <v>12</v>
      </c>
      <c r="D26" s="92"/>
      <c r="E26" s="92"/>
      <c r="F26" s="92">
        <f>Συσκευασία[[#This Row],[Προϋπολογισμός]]-Συσκευασία[[#This Row],[Πραγματικό ποσό]]</f>
        <v>0</v>
      </c>
      <c r="G26" s="92"/>
      <c r="H26" s="96"/>
      <c r="I26" s="96"/>
      <c r="J26" s="24"/>
      <c r="K26" s="50" t="s">
        <v>39</v>
      </c>
      <c r="L26" s="92"/>
      <c r="M26" s="92"/>
      <c r="N26" s="93">
        <f>Διασκέδαση[[#This Row],[Προϋπολογισμός]]-Διασκέδαση[[#This Row],[Πραγματικό ποσό]]</f>
        <v>0</v>
      </c>
      <c r="O26" s="51"/>
    </row>
    <row r="27" spans="2:15" s="48" customFormat="1" ht="22.9" customHeight="1">
      <c r="B27" s="30"/>
      <c r="C27" s="52"/>
      <c r="D27" s="53"/>
      <c r="E27" s="53"/>
      <c r="F27" s="53"/>
      <c r="G27" s="53"/>
      <c r="H27" s="96"/>
      <c r="I27" s="96"/>
      <c r="J27" s="24"/>
      <c r="K27" s="50" t="s">
        <v>12</v>
      </c>
      <c r="L27" s="92"/>
      <c r="M27" s="92"/>
      <c r="N27" s="93">
        <f>Διασκέδαση[[#This Row],[Προϋπολογισμός]]-Διασκέδαση[[#This Row],[Πραγματικό ποσό]]</f>
        <v>0</v>
      </c>
      <c r="O27" s="51"/>
    </row>
    <row r="28" spans="2:15" customFormat="1" ht="22.9" customHeight="1">
      <c r="B28" s="30"/>
      <c r="C28" s="54" t="s">
        <v>13</v>
      </c>
      <c r="D28" s="94">
        <f>SUBTOTAL(109,Συσκευασία[Προϋπολογισμός])</f>
        <v>0</v>
      </c>
      <c r="E28" s="94">
        <f>SUBTOTAL(109,Συσκευασία[Πραγματικό ποσό])</f>
        <v>0</v>
      </c>
      <c r="F28" s="95">
        <f>SUBTOTAL(109,Συσκευασία[Διαφορά])</f>
        <v>0</v>
      </c>
      <c r="G28" s="97"/>
      <c r="H28" s="29"/>
      <c r="I28" s="29"/>
      <c r="J28" s="29"/>
      <c r="K28" s="98" t="s">
        <v>13</v>
      </c>
      <c r="L28" s="99">
        <f>SUBTOTAL(109,Διασκέδαση[Προϋπολογισμός])</f>
        <v>0</v>
      </c>
      <c r="M28" s="99">
        <f>SUBTOTAL(109,Διασκέδαση[Πραγματικό ποσό])</f>
        <v>0</v>
      </c>
      <c r="N28" s="99">
        <f>SUBTOTAL(109,Διασκέδαση[Διαφορά])</f>
        <v>0</v>
      </c>
      <c r="O28" s="56"/>
    </row>
    <row r="29" spans="2:15" customFormat="1" ht="22.9" hidden="1" customHeight="1">
      <c r="B29" s="30"/>
      <c r="C29" s="63"/>
      <c r="D29" s="64"/>
      <c r="E29" s="64"/>
      <c r="F29" s="55"/>
      <c r="G29" s="55"/>
      <c r="H29" s="29"/>
      <c r="I29" s="29"/>
      <c r="J29" s="29"/>
      <c r="K29" s="65"/>
      <c r="L29" s="56"/>
      <c r="M29" s="56"/>
      <c r="N29" s="56"/>
      <c r="O29" s="56"/>
    </row>
    <row r="30" spans="2:15" customFormat="1" ht="66" customHeight="1">
      <c r="B30" s="30"/>
      <c r="C30" s="85" t="s">
        <v>20</v>
      </c>
      <c r="D30" s="86"/>
      <c r="E30" s="86"/>
      <c r="F30" s="86"/>
      <c r="G30" s="47"/>
      <c r="H30" s="26"/>
      <c r="I30" s="26"/>
      <c r="J30" s="27"/>
      <c r="K30" s="81" t="s">
        <v>40</v>
      </c>
      <c r="L30" s="82"/>
      <c r="M30" s="82"/>
      <c r="N30" s="82"/>
      <c r="O30" s="47"/>
    </row>
    <row r="31" spans="2:15" customFormat="1" ht="27" customHeight="1">
      <c r="B31" s="30"/>
      <c r="C31" s="69" t="s">
        <v>6</v>
      </c>
      <c r="D31" s="70" t="s">
        <v>24</v>
      </c>
      <c r="E31" s="70" t="s">
        <v>25</v>
      </c>
      <c r="F31" s="70" t="s">
        <v>26</v>
      </c>
      <c r="G31" s="49"/>
      <c r="H31" s="23"/>
      <c r="I31" s="23"/>
      <c r="J31" s="29"/>
      <c r="K31" s="32" t="s">
        <v>6</v>
      </c>
      <c r="L31" s="40" t="s">
        <v>24</v>
      </c>
      <c r="M31" s="40" t="s">
        <v>25</v>
      </c>
      <c r="N31" s="40" t="s">
        <v>26</v>
      </c>
      <c r="O31" s="49"/>
    </row>
    <row r="32" spans="2:15" s="48" customFormat="1" ht="22.9" customHeight="1">
      <c r="B32" s="30"/>
      <c r="C32" s="50" t="s">
        <v>21</v>
      </c>
      <c r="D32" s="92"/>
      <c r="E32" s="92"/>
      <c r="F32" s="93">
        <f>Ταξίδι[[#This Row],[Προϋπολογισμός]]-Ταξίδι[[#This Row],[Πραγματικό ποσό]]</f>
        <v>0</v>
      </c>
      <c r="G32" s="93"/>
      <c r="H32" s="96"/>
      <c r="I32" s="96"/>
      <c r="J32" s="24"/>
      <c r="K32" s="50" t="s">
        <v>41</v>
      </c>
      <c r="L32" s="92"/>
      <c r="M32" s="92"/>
      <c r="N32" s="93">
        <f>Διάφορα[[#This Row],[Προϋπολογισμός]]-Διάφορα[[#This Row],[Πραγματικό ποσό]]</f>
        <v>0</v>
      </c>
      <c r="O32" s="51"/>
    </row>
    <row r="33" spans="2:15" s="48" customFormat="1" ht="22.9" customHeight="1">
      <c r="B33" s="30"/>
      <c r="C33" s="50" t="s">
        <v>22</v>
      </c>
      <c r="D33" s="92"/>
      <c r="E33" s="92"/>
      <c r="F33" s="93">
        <f>Ταξίδι[[#This Row],[Προϋπολογισμός]]-Ταξίδι[[#This Row],[Πραγματικό ποσό]]</f>
        <v>0</v>
      </c>
      <c r="G33" s="93"/>
      <c r="H33" s="96"/>
      <c r="I33" s="96"/>
      <c r="J33" s="24"/>
      <c r="K33" s="50" t="s">
        <v>42</v>
      </c>
      <c r="L33" s="92"/>
      <c r="M33" s="92"/>
      <c r="N33" s="93">
        <f>Διάφορα[[#This Row],[Προϋπολογισμός]]-Διάφορα[[#This Row],[Πραγματικό ποσό]]</f>
        <v>0</v>
      </c>
      <c r="O33" s="51"/>
    </row>
    <row r="34" spans="2:15" s="48" customFormat="1" ht="22.9" customHeight="1">
      <c r="B34" s="30"/>
      <c r="C34" s="50" t="s">
        <v>23</v>
      </c>
      <c r="D34" s="92"/>
      <c r="E34" s="92"/>
      <c r="F34" s="93">
        <f>Ταξίδι[[#This Row],[Προϋπολογισμός]]-Ταξίδι[[#This Row],[Πραγματικό ποσό]]</f>
        <v>0</v>
      </c>
      <c r="G34" s="93"/>
      <c r="H34" s="96"/>
      <c r="I34" s="96"/>
      <c r="J34" s="24"/>
      <c r="K34" s="50" t="s">
        <v>12</v>
      </c>
      <c r="L34" s="92"/>
      <c r="M34" s="92"/>
      <c r="N34" s="93">
        <f>Διάφορα[[#This Row],[Προϋπολογισμός]]-Διάφορα[[#This Row],[Πραγματικό ποσό]]</f>
        <v>0</v>
      </c>
      <c r="O34" s="51"/>
    </row>
    <row r="35" spans="2:15" s="48" customFormat="1" ht="22.9" customHeight="1">
      <c r="B35" s="30"/>
      <c r="C35" s="50" t="s">
        <v>12</v>
      </c>
      <c r="D35" s="92"/>
      <c r="E35" s="92"/>
      <c r="F35" s="93">
        <f>Ταξίδι[[#This Row],[Προϋπολογισμός]]-Ταξίδι[[#This Row],[Πραγματικό ποσό]]</f>
        <v>0</v>
      </c>
      <c r="G35" s="93"/>
      <c r="H35" s="96"/>
      <c r="I35" s="96"/>
      <c r="J35" s="24"/>
      <c r="K35" s="52"/>
      <c r="L35" s="53"/>
      <c r="M35" s="53"/>
      <c r="N35" s="53"/>
      <c r="O35" s="53"/>
    </row>
    <row r="36" spans="2:15" s="48" customFormat="1" ht="24" customHeight="1">
      <c r="B36" s="30"/>
      <c r="C36" s="54" t="s">
        <v>13</v>
      </c>
      <c r="D36" s="94">
        <f>SUBTOTAL(109,Ταξίδι[Προϋπολογισμός])</f>
        <v>0</v>
      </c>
      <c r="E36" s="94">
        <f>SUBTOTAL(109,Ταξίδι[Πραγματικό ποσό])</f>
        <v>0</v>
      </c>
      <c r="F36" s="95">
        <f>SUBTOTAL(109,Ταξίδι[Διαφορά])</f>
        <v>0</v>
      </c>
      <c r="G36" s="97"/>
      <c r="H36" s="96"/>
      <c r="I36" s="96"/>
      <c r="J36" s="24"/>
      <c r="K36" s="54" t="s">
        <v>13</v>
      </c>
      <c r="L36" s="94">
        <f>SUBTOTAL(109,Διάφορα[Προϋπολογισμός])</f>
        <v>0</v>
      </c>
      <c r="M36" s="94">
        <f>SUBTOTAL(109,Διάφορα[Πραγματικό ποσό])</f>
        <v>0</v>
      </c>
      <c r="N36" s="95">
        <f>SUBTOTAL(109,Διάφορα[Διαφορά])</f>
        <v>0</v>
      </c>
      <c r="O36" s="55"/>
    </row>
    <row r="37" spans="2:15" customFormat="1">
      <c r="B37" s="30"/>
      <c r="C37" s="57"/>
      <c r="D37" s="57"/>
      <c r="E37" s="57"/>
      <c r="F37" s="57"/>
      <c r="G37" s="57"/>
      <c r="J37" s="29"/>
    </row>
    <row r="38" spans="2:15" customFormat="1">
      <c r="B38" s="30"/>
      <c r="J38" s="29"/>
    </row>
    <row r="39" spans="2:15" customFormat="1">
      <c r="B39" s="30"/>
      <c r="J39" s="29"/>
    </row>
    <row r="40" spans="2:15" customFormat="1">
      <c r="B40" s="58"/>
      <c r="J40" s="59"/>
    </row>
    <row r="41" spans="2:15" customFormat="1">
      <c r="B41" s="58"/>
      <c r="J41" s="59"/>
    </row>
    <row r="42" spans="2:15" customFormat="1">
      <c r="B42" s="58"/>
    </row>
    <row r="43" spans="2:15" customFormat="1">
      <c r="B43" s="58"/>
    </row>
    <row r="44" spans="2:15" customFormat="1">
      <c r="B44" s="58"/>
    </row>
    <row r="45" spans="2:15" customFormat="1">
      <c r="B45" s="58"/>
    </row>
    <row r="46" spans="2:15" customFormat="1">
      <c r="B46" s="58"/>
    </row>
    <row r="47" spans="2:15" customFormat="1">
      <c r="B47" s="58"/>
    </row>
    <row r="48" spans="2:15" customFormat="1">
      <c r="B48" s="58"/>
    </row>
    <row r="49" spans="2:2" customFormat="1">
      <c r="B49" s="58"/>
    </row>
    <row r="50" spans="2:2" customFormat="1">
      <c r="B50" s="58"/>
    </row>
    <row r="51" spans="2:2" customFormat="1">
      <c r="B51" s="58"/>
    </row>
    <row r="52" spans="2:2" customFormat="1">
      <c r="B52" s="58"/>
    </row>
    <row r="53" spans="2:2" customFormat="1">
      <c r="B53" s="58"/>
    </row>
    <row r="54" spans="2:2" customFormat="1">
      <c r="B54" s="58"/>
    </row>
    <row r="55" spans="2:2" customFormat="1">
      <c r="B55" s="58"/>
    </row>
    <row r="56" spans="2:2" customFormat="1">
      <c r="B56" s="58"/>
    </row>
    <row r="57" spans="2:2" customFormat="1">
      <c r="B57" s="58"/>
    </row>
    <row r="58" spans="2:2" customFormat="1">
      <c r="B58" s="58"/>
    </row>
  </sheetData>
  <mergeCells count="8">
    <mergeCell ref="K3:L3"/>
    <mergeCell ref="C1:H6"/>
    <mergeCell ref="K30:N30"/>
    <mergeCell ref="K19:N19"/>
    <mergeCell ref="C30:F30"/>
    <mergeCell ref="C9:F9"/>
    <mergeCell ref="K9:N9"/>
    <mergeCell ref="C19:F19"/>
  </mergeCells>
  <phoneticPr fontId="1" type="noConversion"/>
  <conditionalFormatting sqref="N11:O11">
    <cfRule type="iconSet" priority="33">
      <iconSet iconSet="3Signs">
        <cfvo type="percent" val="0"/>
        <cfvo type="num" val="-20"/>
        <cfvo type="num" val="0"/>
      </iconSet>
    </cfRule>
  </conditionalFormatting>
  <conditionalFormatting sqref="N28:O29 F11:I11">
    <cfRule type="iconSet" priority="34">
      <iconSet iconSet="3Signs">
        <cfvo type="percent" val="0"/>
        <cfvo type="num" val="-20"/>
        <cfvo type="num" val="0"/>
      </iconSet>
    </cfRule>
  </conditionalFormatting>
  <conditionalFormatting sqref="F11:I11">
    <cfRule type="iconSet" priority="22">
      <iconSet iconSet="3Symbols2">
        <cfvo type="percent" val="0"/>
        <cfvo type="percent" val="33"/>
        <cfvo type="percent" val="67"/>
      </iconSet>
    </cfRule>
  </conditionalFormatting>
  <conditionalFormatting sqref="N11:O11">
    <cfRule type="iconSet" priority="20">
      <iconSet iconSet="3Symbols2">
        <cfvo type="percent" val="0"/>
        <cfvo type="percent" val="33"/>
        <cfvo type="percent" val="67"/>
      </iconSet>
    </cfRule>
  </conditionalFormatting>
  <conditionalFormatting sqref="N28:O29">
    <cfRule type="iconSet" priority="39">
      <iconSet iconSet="3Symbols2">
        <cfvo type="percent" val="0"/>
        <cfvo type="percent" val="33"/>
        <cfvo type="percent" val="67"/>
      </iconSet>
    </cfRule>
  </conditionalFormatting>
  <conditionalFormatting sqref="F12:I16">
    <cfRule type="iconSet" priority="8">
      <iconSet iconSet="3Signs">
        <cfvo type="percent" val="0"/>
        <cfvo type="num" val="-20"/>
        <cfvo type="num" val="0"/>
      </iconSet>
    </cfRule>
  </conditionalFormatting>
  <conditionalFormatting sqref="F12:I16"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H27:I27 F28:G29 F17:I18 F32:I36 F21:I26">
    <cfRule type="iconSet" priority="4">
      <iconSet iconSet="3Signs">
        <cfvo type="percent" val="0"/>
        <cfvo type="num" val="-20"/>
        <cfvo type="num" val="0"/>
      </iconSet>
    </cfRule>
  </conditionalFormatting>
  <conditionalFormatting sqref="H27:I27 F28:G29 F17:I18 F32:I36 F21:I26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N32:O34 N36:O36 N21:O27">
    <cfRule type="iconSet" priority="46">
      <iconSet iconSet="3Signs">
        <cfvo type="percent" val="0"/>
        <cfvo type="num" val="-20"/>
        <cfvo type="num" val="0"/>
      </iconSet>
    </cfRule>
  </conditionalFormatting>
  <conditionalFormatting sqref="N32:O34 N36:O36 N21:O27">
    <cfRule type="iconSet" priority="48">
      <iconSet iconSet="3Symbols2">
        <cfvo type="percent" val="0"/>
        <cfvo type="percent" val="33"/>
        <cfvo type="percent" val="67"/>
      </iconSet>
    </cfRule>
  </conditionalFormatting>
  <conditionalFormatting sqref="N6:O7">
    <cfRule type="cellIs" dxfId="78" priority="49" operator="greaterThan">
      <formula>SUM(N3-N4)</formula>
    </cfRule>
  </conditionalFormatting>
  <conditionalFormatting sqref="N17:O18 N12:O15">
    <cfRule type="iconSet" priority="52">
      <iconSet iconSet="3Signs">
        <cfvo type="percent" val="0"/>
        <cfvo type="num" val="-20"/>
        <cfvo type="num" val="0"/>
      </iconSet>
    </cfRule>
  </conditionalFormatting>
  <conditionalFormatting sqref="N17:O18 N12:O15">
    <cfRule type="iconSet" priority="55">
      <iconSet iconSet="3Symbols2">
        <cfvo type="percent" val="0"/>
        <cfvo type="percent" val="33"/>
        <cfvo type="percent" val="67"/>
      </iconSet>
    </cfRule>
  </conditionalFormatting>
  <dataValidations count="7">
    <dataValidation allowBlank="1" showInputMessage="1" showErrorMessage="1" prompt="Το κελί στα δεξιά περιέχει τον τίτλο αυτού του φύλλου εργασίας." sqref="B1" xr:uid="{910186F6-1F47-4F51-B33F-C6B8249951CD}"/>
    <dataValidation allowBlank="1" showInputMessage="1" showErrorMessage="1" prompt="Ο Προϋπολογισμός γιορτών υπολογίζεται αυτόματα στο κελί K3." sqref="B2" xr:uid="{4CFCCDDD-3B50-4285-8D82-CB925311D3FC}"/>
    <dataValidation allowBlank="1" showInputMessage="1" showErrorMessage="1" prompt="Η Πραγματική δαπάνη υπολογίζεται αυτόματα στο κελί K4." sqref="B3" xr:uid="{CAE984E3-A438-484F-B271-3A6FCFB093E8}"/>
    <dataValidation allowBlank="1" showInputMessage="1" showErrorMessage="1" prompt="Η διαφορά υπολογίζεται αυτόματα στο κελί K5. Η επόμενη οδηγία βρίσκεται στο κελί A7." sqref="B4" xr:uid="{B84326C6-7E37-4004-BC3A-4D08FBF287AD}"/>
    <dataValidation allowBlank="1" showInputMessage="1" showErrorMessage="1" prompt="Η ετικέτα Δώρων βρίσκεται στο κελί C9 και η ετικέτα Εορταστικών Γευμάτων βρίσκεται στο κελί K7." sqref="A9" xr:uid="{650F19BC-03D9-4477-A64C-770A9CE2AC64}"/>
    <dataValidation allowBlank="1" showInputMessage="1" showErrorMessage="1" prompt="Η ετικέτα Συσκευασίας βρίσκεται στο κελί C19 και η ετικέτα Ψυχαγωγίας στο κελί K19." sqref="A19" xr:uid="{25669FBB-C79A-40FC-A4B3-FBF75C92A3BA}"/>
    <dataValidation allowBlank="1" showInputMessage="1" showErrorMessage="1" prompt="Η ετικέτα Ταξιδιών βρίσκεται στο κελί C30 και η ετικέτα Διάφορα στο κελί K30." sqref="A30" xr:uid="{1FEF2905-C0BD-4C8E-993D-DFD0DEA25B65}"/>
  </dataValidations>
  <pageMargins left="0.5" right="0.5" top="0.5" bottom="0.5" header="0.5" footer="0.5"/>
  <pageSetup paperSize="9" orientation="landscape" horizontalDpi="4294967292" r:id="rId1"/>
  <headerFooter alignWithMargins="0"/>
  <ignoredErrors>
    <ignoredError sqref="F13:F16 N11:N14 F32:F33 N32:N34 F35" emptyCellReference="1"/>
  </ignoredErrors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1.xml><?xml version="1.0" encoding="utf-8"?>
<ds:datastoreItem xmlns:ds="http://schemas.openxmlformats.org/officeDocument/2006/customXml" ds:itemID="{5FFC9D78-DCA0-4C54-8C68-6F9491076F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3.xml><?xml version="1.0" encoding="utf-8"?>
<ds:datastoreItem xmlns:ds="http://schemas.openxmlformats.org/officeDocument/2006/customXml" ds:itemID="{D24677CE-50B1-4FAA-B60A-E224F445720C}">
  <ds:schemaRefs>
    <ds:schemaRef ds:uri="http://schemas.microsoft.com/sharepoint/v3/contenttype/forms"/>
  </ds:schemaRefs>
</ds:datastoreItem>
</file>

<file path=customXml/itemProps32.xml><?xml version="1.0" encoding="utf-8"?>
<ds:datastoreItem xmlns:ds="http://schemas.openxmlformats.org/officeDocument/2006/customXml" ds:itemID="{58AA162A-61C0-49D4-A803-5F1D9636F7A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TM16410204</ap:Template>
  <ap:TotalTime>0</ap:TotalTime>
  <ap:DocSecurity>0</ap:DocSecurity>
  <ap:ScaleCrop>false</ap:ScaleCrop>
  <ap:HeadingPairs>
    <vt:vector baseType="variant" size="2">
      <vt:variant>
        <vt:lpstr>Φύλλα εργασίας</vt:lpstr>
      </vt:variant>
      <vt:variant>
        <vt:i4>2</vt:i4>
      </vt:variant>
    </vt:vector>
  </ap:HeadingPairs>
  <ap:TitlesOfParts>
    <vt:vector baseType="lpstr" size="2">
      <vt:lpstr>Έναρξη</vt:lpstr>
      <vt:lpstr>Ανακτημένo_Φύλλο1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2022-02-14T06:52:55Z</dcterms:created>
  <dcterms:modified xsi:type="dcterms:W3CDTF">2022-05-25T02:13:43Z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