
<file path=[Content_Types].xml><?xml version="1.0" encoding="utf-8"?>
<Types xmlns="http://schemas.openxmlformats.org/package/2006/content-types">
  <Default Extension="xml" ContentType="application/vnd.openxmlformats-officedocument.extended-properties+xml"/>
  <Default Extension="rels" ContentType="application/vnd.openxmlformats-package.relationships+xml"/>
  <Default Extension="bin" ContentType="application/vnd.openxmlformats-officedocument.spreadsheetml.printerSettings"/>
  <Override PartName="/docProps/core.xml" ContentType="application/vnd.openxmlformats-package.core-properties+xml"/>
  <Override PartName="/xl/workbook.xml" ContentType="application/vnd.openxmlformats-officedocument.spreadsheetml.template.main+xml"/>
  <Override PartName="/customXml/item2.xml" ContentType="application/xml"/>
  <Override PartName="/customXml/itemProps21.xml" ContentType="application/vnd.openxmlformats-officedocument.customXmlProperties+xml"/>
  <Override PartName="/xl/theme/theme11.xml" ContentType="application/vnd.openxmlformats-officedocument.theme+xml"/>
  <Override PartName="/customXml/item12.xml" ContentType="application/xml"/>
  <Override PartName="/customXml/itemProps12.xml" ContentType="application/vnd.openxmlformats-officedocument.customXmlProperties+xml"/>
  <Override PartName="/xl/worksheets/sheet21.xml" ContentType="application/vnd.openxmlformats-officedocument.spreadsheetml.worksheet+xml"/>
  <Override PartName="/xl/tables/table21.xml" ContentType="application/vnd.openxmlformats-officedocument.spreadsheetml.table+xml"/>
  <Override PartName="/xl/drawings/drawing21.xml" ContentType="application/vnd.openxmlformats-officedocument.drawing+xml"/>
  <Override PartName="/xl/tables/table32.xml" ContentType="application/vnd.openxmlformats-officedocument.spreadsheetml.table+xml"/>
  <Override PartName="/xl/worksheets/sheet12.xml" ContentType="application/vnd.openxmlformats-officedocument.spreadsheetml.worksheet+xml"/>
  <Override PartName="/xl/tables/table13.xml" ContentType="application/vnd.openxmlformats-officedocument.spreadsheetml.table+xml"/>
  <Override PartName="/xl/drawings/drawing12.xml" ContentType="application/vnd.openxmlformats-officedocument.drawing+xml"/>
  <Override PartName="/xl/calcChain.xml" ContentType="application/vnd.openxmlformats-officedocument.spreadsheetml.calcChain+xml"/>
  <Override PartName="/xl/sharedStrings.xml" ContentType="application/vnd.openxmlformats-officedocument.spreadsheetml.sharedStrings+xml"/>
  <Override PartName="/xl/styles.xml" ContentType="application/vnd.openxmlformats-officedocument.spreadsheetml.styles+xml"/>
  <Override PartName="/customXml/item33.xml" ContentType="application/xml"/>
  <Override PartName="/customXml/itemProps33.xml" ContentType="application/vnd.openxmlformats-officedocument.customXmlProperties+xml"/>
  <Override PartName="/docProps/custom.xml" ContentType="application/vnd.openxmlformats-officedocument.custom-properties+xml"/>
</Types>
</file>

<file path=_rels/.rels>&#65279;<?xml version="1.0" encoding="utf-8"?><Relationships xmlns="http://schemas.openxmlformats.org/package/2006/relationships"><Relationship Type="http://schemas.openxmlformats.org/officeDocument/2006/relationships/extended-properties" Target="/docProps/app.xml" Id="rId3" /><Relationship Type="http://schemas.openxmlformats.org/package/2006/relationships/metadata/core-properties" Target="/docProps/core.xml" Id="rId2" /><Relationship Type="http://schemas.openxmlformats.org/officeDocument/2006/relationships/officeDocument" Target="/xl/workbook.xml" Id="rId1" /><Relationship Type="http://schemas.openxmlformats.org/officeDocument/2006/relationships/custom-properties" Target="/docProps/custom.xml" Id="rId4"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204"/>
  <workbookPr filterPrivacy="1" codeName="ThisWorkbook"/>
  <xr:revisionPtr revIDLastSave="0" documentId="13_ncr:1_{D51103C9-9DFC-4F96-83EB-8C230E188118}" xr6:coauthVersionLast="47" xr6:coauthVersionMax="47" xr10:uidLastSave="{00000000-0000-0000-0000-000000000000}"/>
  <bookViews>
    <workbookView xWindow="-120" yWindow="-120" windowWidth="29010" windowHeight="15930" xr2:uid="{00000000-000D-0000-FFFF-FFFF00000000}"/>
  </bookViews>
  <sheets>
    <sheet name="Αναφορά απόδοσης" sheetId="3" r:id="rId1"/>
    <sheet name="Ορισμοί" sheetId="2" r:id="rId2"/>
  </sheets>
  <definedNames>
    <definedName name="_xlnm.Print_Area" localSheetId="0">'Αναφορά απόδοσης'!$B$2:$T$25</definedName>
    <definedName name="_xlnm.Print_Titles" localSheetId="0">'Αναφορά απόδοσης'!$7:$7</definedName>
    <definedName name="_xlnm.Print_Titles" localSheetId="1">Ορισμοί!$5:$5</definedName>
    <definedName name="Τίτλος1">Απόδοση[[#Headers],[Α/Α]]</definedName>
    <definedName name="Τίτλος2">Κατάσταση[[#Headers],[Κατάσταση]]</definedName>
    <definedName name="ΤίτλοςΣτήλης2">Ορισμοί[[#Headers],[Α/Α]]</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N10" i="3" l="1"/>
  <c r="N11" i="3"/>
  <c r="N12" i="3"/>
  <c r="N14" i="3"/>
  <c r="N15" i="3"/>
  <c r="N16" i="3"/>
  <c r="N19" i="3"/>
  <c r="N20" i="3" l="1"/>
  <c r="N21" i="3"/>
  <c r="N23" i="3"/>
  <c r="N24" i="3"/>
  <c r="N25" i="3"/>
  <c r="M10" i="3"/>
  <c r="P10" i="3" s="1"/>
  <c r="M11" i="3"/>
  <c r="P11" i="3" s="1"/>
  <c r="R11" i="3" s="1"/>
  <c r="Q11" i="3" s="1"/>
  <c r="M12" i="3"/>
  <c r="P12" i="3" s="1"/>
  <c r="M14" i="3"/>
  <c r="P14" i="3" s="1"/>
  <c r="O14" i="3" s="1"/>
  <c r="M15" i="3"/>
  <c r="P15" i="3" s="1"/>
  <c r="M16" i="3"/>
  <c r="S16" i="3" s="1"/>
  <c r="T16" i="3" s="1"/>
  <c r="M19" i="3"/>
  <c r="P19" i="3" l="1"/>
  <c r="S19" i="3"/>
  <c r="T19" i="3" s="1"/>
  <c r="M20" i="3"/>
  <c r="P20" i="3" s="1"/>
  <c r="O20" i="3" s="1"/>
  <c r="M21" i="3"/>
  <c r="P21" i="3" s="1"/>
  <c r="M23" i="3"/>
  <c r="P23" i="3" s="1"/>
  <c r="M24" i="3"/>
  <c r="P24" i="3" s="1"/>
  <c r="M25" i="3"/>
  <c r="P25" i="3" s="1"/>
  <c r="R25" i="3" s="1"/>
  <c r="Q25" i="3" s="1"/>
  <c r="K10" i="3"/>
  <c r="L10" i="3" s="1"/>
  <c r="K11" i="3"/>
  <c r="L11" i="3" s="1"/>
  <c r="K12" i="3"/>
  <c r="L12" i="3" s="1"/>
  <c r="K14" i="3"/>
  <c r="L14" i="3" s="1"/>
  <c r="K15" i="3"/>
  <c r="L15" i="3" s="1"/>
  <c r="K16" i="3"/>
  <c r="L16" i="3" s="1"/>
  <c r="K19" i="3"/>
  <c r="L19" i="3" s="1"/>
  <c r="K20" i="3"/>
  <c r="L20" i="3" s="1"/>
  <c r="K21" i="3"/>
  <c r="L21" i="3" s="1"/>
  <c r="K23" i="3"/>
  <c r="L23" i="3" s="1"/>
  <c r="K24" i="3"/>
  <c r="L24" i="3" s="1"/>
  <c r="K25" i="3"/>
  <c r="L25" i="3" s="1"/>
  <c r="I10" i="3"/>
  <c r="J10" i="3" s="1"/>
  <c r="I11" i="3"/>
  <c r="J11" i="3" s="1"/>
  <c r="I12" i="3"/>
  <c r="J12" i="3" s="1"/>
  <c r="I14" i="3"/>
  <c r="J14" i="3" s="1"/>
  <c r="I15" i="3"/>
  <c r="J15" i="3" s="1"/>
  <c r="I16" i="3"/>
  <c r="J16" i="3" s="1"/>
  <c r="I19" i="3"/>
  <c r="J19" i="3" s="1"/>
  <c r="I20" i="3"/>
  <c r="J20" i="3" s="1"/>
  <c r="I21" i="3"/>
  <c r="J21" i="3" s="1"/>
  <c r="I23" i="3"/>
  <c r="J23" i="3" s="1"/>
  <c r="I24" i="3"/>
  <c r="J24" i="3" s="1"/>
  <c r="I25" i="3"/>
  <c r="J25" i="3" s="1"/>
  <c r="D9" i="3"/>
  <c r="G22" i="3"/>
  <c r="F22" i="3"/>
  <c r="E22" i="3"/>
  <c r="N22" i="3" s="1"/>
  <c r="D22" i="3"/>
  <c r="G18" i="3"/>
  <c r="G17" i="3" s="1"/>
  <c r="F18" i="3"/>
  <c r="F17" i="3" s="1"/>
  <c r="E18" i="3"/>
  <c r="K18" i="3" s="1"/>
  <c r="L18" i="3" s="1"/>
  <c r="D18" i="3"/>
  <c r="G13" i="3"/>
  <c r="F13" i="3"/>
  <c r="E13" i="3"/>
  <c r="D13" i="3"/>
  <c r="G9" i="3"/>
  <c r="F9" i="3"/>
  <c r="F8" i="3" s="1"/>
  <c r="E9" i="3"/>
  <c r="M13" i="3" l="1"/>
  <c r="P13" i="3" s="1"/>
  <c r="I22" i="3"/>
  <c r="N9" i="3"/>
  <c r="K13" i="3"/>
  <c r="L13" i="3" s="1"/>
  <c r="S11" i="3"/>
  <c r="T11" i="3" s="1"/>
  <c r="J22" i="3"/>
  <c r="I9" i="3"/>
  <c r="M22" i="3"/>
  <c r="P22" i="3" s="1"/>
  <c r="O22" i="3" s="1"/>
  <c r="D8" i="3"/>
  <c r="I13" i="3"/>
  <c r="J13" i="3" s="1"/>
  <c r="P16" i="3"/>
  <c r="O16" i="3" s="1"/>
  <c r="R20" i="3"/>
  <c r="Q20" i="3" s="1"/>
  <c r="I18" i="3"/>
  <c r="J18" i="3" s="1"/>
  <c r="E17" i="3"/>
  <c r="K17" i="3" s="1"/>
  <c r="L17" i="3" s="1"/>
  <c r="K22" i="3"/>
  <c r="L22" i="3" s="1"/>
  <c r="J9" i="3"/>
  <c r="O11" i="3"/>
  <c r="R23" i="3"/>
  <c r="Q23" i="3" s="1"/>
  <c r="O23" i="3"/>
  <c r="S23" i="3"/>
  <c r="T23" i="3" s="1"/>
  <c r="S21" i="3"/>
  <c r="T21" i="3" s="1"/>
  <c r="S15" i="3"/>
  <c r="T15" i="3" s="1"/>
  <c r="S10" i="3"/>
  <c r="T10" i="3" s="1"/>
  <c r="M9" i="3"/>
  <c r="P9" i="3" s="1"/>
  <c r="R9" i="3" s="1"/>
  <c r="Q9" i="3" s="1"/>
  <c r="S25" i="3"/>
  <c r="T25" i="3" s="1"/>
  <c r="S20" i="3"/>
  <c r="T20" i="3" s="1"/>
  <c r="S14" i="3"/>
  <c r="T14" i="3" s="1"/>
  <c r="I17" i="3"/>
  <c r="J17" i="3" s="1"/>
  <c r="M17" i="3"/>
  <c r="M18" i="3"/>
  <c r="P18" i="3" s="1"/>
  <c r="G8" i="3"/>
  <c r="M8" i="3" s="1"/>
  <c r="P8" i="3" s="1"/>
  <c r="N18" i="3"/>
  <c r="O24" i="3"/>
  <c r="R24" i="3"/>
  <c r="Q24" i="3" s="1"/>
  <c r="O12" i="3"/>
  <c r="R12" i="3"/>
  <c r="Q12" i="3" s="1"/>
  <c r="R15" i="3"/>
  <c r="Q15" i="3" s="1"/>
  <c r="O15" i="3"/>
  <c r="O19" i="3"/>
  <c r="R19" i="3"/>
  <c r="Q19" i="3" s="1"/>
  <c r="O13" i="3"/>
  <c r="R13" i="3"/>
  <c r="Q13" i="3" s="1"/>
  <c r="R21" i="3"/>
  <c r="Q21" i="3" s="1"/>
  <c r="O21" i="3"/>
  <c r="O10" i="3"/>
  <c r="R10" i="3"/>
  <c r="Q10" i="3" s="1"/>
  <c r="D17" i="3"/>
  <c r="E8" i="3"/>
  <c r="N13" i="3"/>
  <c r="S13" i="3" s="1"/>
  <c r="T13" i="3" s="1"/>
  <c r="O25" i="3"/>
  <c r="S12" i="3"/>
  <c r="T12" i="3" s="1"/>
  <c r="S24" i="3"/>
  <c r="T24" i="3" s="1"/>
  <c r="R14" i="3"/>
  <c r="Q14" i="3" s="1"/>
  <c r="K9" i="3"/>
  <c r="L9" i="3" s="1"/>
  <c r="R16" i="3" l="1"/>
  <c r="Q16" i="3" s="1"/>
  <c r="S22" i="3"/>
  <c r="T22" i="3" s="1"/>
  <c r="N17" i="3"/>
  <c r="S18" i="3"/>
  <c r="T18" i="3" s="1"/>
  <c r="R22" i="3"/>
  <c r="Q22" i="3" s="1"/>
  <c r="S9" i="3"/>
  <c r="T9" i="3" s="1"/>
  <c r="R18" i="3"/>
  <c r="Q18" i="3" s="1"/>
  <c r="O18" i="3"/>
  <c r="O8" i="3"/>
  <c r="R8" i="3"/>
  <c r="Q8" i="3" s="1"/>
  <c r="O9" i="3"/>
  <c r="S17" i="3"/>
  <c r="T17" i="3" s="1"/>
  <c r="I8" i="3"/>
  <c r="J8" i="3" s="1"/>
  <c r="K8" i="3"/>
  <c r="L8" i="3" s="1"/>
  <c r="N8" i="3"/>
  <c r="S8" i="3" s="1"/>
  <c r="T8" i="3" s="1"/>
  <c r="P17" i="3"/>
  <c r="O17" i="3" s="1"/>
  <c r="R17" i="3" l="1"/>
  <c r="Q17" i="3" s="1"/>
</calcChain>
</file>

<file path=xl/sharedStrings.xml><?xml version="1.0" encoding="utf-8"?>
<sst xmlns="http://schemas.openxmlformats.org/spreadsheetml/2006/main" count="131" uniqueCount="111">
  <si>
    <t>ΑΠΟΔΟΣΗ ΕΡΓΟΥ</t>
  </si>
  <si>
    <t>ΑΝΑΦΟΡΑ</t>
  </si>
  <si>
    <t>Α/Α</t>
  </si>
  <si>
    <t>Α</t>
  </si>
  <si>
    <t>A.1</t>
  </si>
  <si>
    <t>A.1.1</t>
  </si>
  <si>
    <t>A.1.2</t>
  </si>
  <si>
    <t>A.1.3</t>
  </si>
  <si>
    <t>A.2</t>
  </si>
  <si>
    <t>A.2.1</t>
  </si>
  <si>
    <t>A.2.2</t>
  </si>
  <si>
    <t>A.2.3</t>
  </si>
  <si>
    <t>Β</t>
  </si>
  <si>
    <t>B.1</t>
  </si>
  <si>
    <t>B.1.1</t>
  </si>
  <si>
    <t>B.1.2</t>
  </si>
  <si>
    <t>B.1.3</t>
  </si>
  <si>
    <t>B.2</t>
  </si>
  <si>
    <t>B.2.1</t>
  </si>
  <si>
    <t>B.2.2</t>
  </si>
  <si>
    <t>B.2.3</t>
  </si>
  <si>
    <t>Περιγραφή στοιχείου</t>
  </si>
  <si>
    <t>Πρόγραμμα Α</t>
  </si>
  <si>
    <t>Έργο 1</t>
  </si>
  <si>
    <t>Παραδοτέο 1</t>
  </si>
  <si>
    <t>Παραδοτέο 2</t>
  </si>
  <si>
    <t>Παραδοτέο 3</t>
  </si>
  <si>
    <t>Έργο 2</t>
  </si>
  <si>
    <t>Πρόγραμμα B</t>
  </si>
  <si>
    <t>Προϋπολογισμός</t>
  </si>
  <si>
    <t>Συνολικός Π.Ο. (€)</t>
  </si>
  <si>
    <t>Π.Α. (€)</t>
  </si>
  <si>
    <t>Εκτελεσθείσα</t>
  </si>
  <si>
    <t>Ε.Α. (€)</t>
  </si>
  <si>
    <t>Πραγματική</t>
  </si>
  <si>
    <t>Π. Κ. (€)</t>
  </si>
  <si>
    <t>Π.Ε.Π. (€)</t>
  </si>
  <si>
    <t>Κόστος</t>
  </si>
  <si>
    <t>Δ.Κ. (€)</t>
  </si>
  <si>
    <t>Δ.Κ. (%)</t>
  </si>
  <si>
    <t>Χρονοδιάγραμμα</t>
  </si>
  <si>
    <t>Δ.Χ. (€)</t>
  </si>
  <si>
    <t>Δ.Χ. (%)</t>
  </si>
  <si>
    <t>Δείκτης απόδοσης</t>
  </si>
  <si>
    <t>Δ.Α.Κ.</t>
  </si>
  <si>
    <t>Δ.Α.Χ.</t>
  </si>
  <si>
    <t>Πρόβλεψη</t>
  </si>
  <si>
    <t>Ε.Ε.Ο.</t>
  </si>
  <si>
    <t>Ε.Κ.Ο.</t>
  </si>
  <si>
    <t>Δ.Κ.Ο. (%)</t>
  </si>
  <si>
    <t>Δ.Κ.Ο. ($)</t>
  </si>
  <si>
    <t>ΟΡΙΣΜΟΙ</t>
  </si>
  <si>
    <t>Μέσος δείκτης</t>
  </si>
  <si>
    <t>Κατάσταση</t>
  </si>
  <si>
    <t>ΟΡΙΣΜΟΙ ΜΕΤΡΙΚΩΝ</t>
  </si>
  <si>
    <t>Μετρικό</t>
  </si>
  <si>
    <t>Προϋπολογισμός ολοκλήρωσης</t>
  </si>
  <si>
    <t>Πραγματικό κόστος</t>
  </si>
  <si>
    <t>Εκτελεσθείσα αξία</t>
  </si>
  <si>
    <t>Προγραμματισμένη αξία</t>
  </si>
  <si>
    <t>Διακύμανση κόστους</t>
  </si>
  <si>
    <t>Δείκτης απόδοσης κόστους</t>
  </si>
  <si>
    <t>Διακύμανση χρονοδιαγράμματος</t>
  </si>
  <si>
    <t>Δείκτης απόδοσης χρονοδιαγράμματος</t>
  </si>
  <si>
    <t>Εκτίμηση έως την ολοκλήρωση</t>
  </si>
  <si>
    <t>Εκτίμηση κατά την ολοκλήρωση</t>
  </si>
  <si>
    <t>Διακύμανση κατά την ολοκλήρωση</t>
  </si>
  <si>
    <t>Προγραμματισμένη, Εκτελεσθείσα, Πραγματική</t>
  </si>
  <si>
    <t>Συντόμ.</t>
  </si>
  <si>
    <t>Π.Ο.</t>
  </si>
  <si>
    <t>Π.Κ.</t>
  </si>
  <si>
    <t>Ε.Α.</t>
  </si>
  <si>
    <t>Π.Α.</t>
  </si>
  <si>
    <t>Δ.Κ.</t>
  </si>
  <si>
    <t>Δ.Χ.</t>
  </si>
  <si>
    <t>Δ.Κ.Ο</t>
  </si>
  <si>
    <t>δ/υ</t>
  </si>
  <si>
    <t>Π.Ε.Π.</t>
  </si>
  <si>
    <t>Περιγραφή</t>
  </si>
  <si>
    <t>Κόστους έργου γραμμής βάσης</t>
  </si>
  <si>
    <t>Συνολικό κόστος που προέκυψε κατά την ολοκλήρωση της εργασίας σε μια δεδομένη περίοδο</t>
  </si>
  <si>
    <t>Φυσική εργασία που ολοκληρώθηκε σε μια δεδομένη περίοδο</t>
  </si>
  <si>
    <t>Φυσική εργασία που έχει προγραμματιστεί για ολοκλήρωση σε μια δεδομένη περίοδο</t>
  </si>
  <si>
    <t>Υπέρβαση κόστους σε μια δεδομένη περίοδο</t>
  </si>
  <si>
    <t>Λόγος αποδοτικότητας κόστους</t>
  </si>
  <si>
    <t>Απόκλιση χρονοδιαγράμματος σε μια δεδομένη περίοδο</t>
  </si>
  <si>
    <t>Λόγος αποδοτικότητας χρονοδιαγράμματος</t>
  </si>
  <si>
    <t>Πρόσθετο αναμενόμενο απαιτούμενο κόστος</t>
  </si>
  <si>
    <t>Αναμενόμενο συνολικό κόστος</t>
  </si>
  <si>
    <t>Εκτιμώμενη υπέρβαση κόστους στο τέλος του έργου</t>
  </si>
  <si>
    <t>Μέσος όρος Δείκτη απόδοσης κόστους και Δείκτη απόδοσης χρονοδιαγράμματος</t>
  </si>
  <si>
    <t>Προγραμματισμένη, εκτελεσθείσα και πραγματική αξία μαζί με γράφημα Sparkline</t>
  </si>
  <si>
    <t>Τύπος/Τιμή</t>
  </si>
  <si>
    <t>Ε.Α.-Π.Κ.</t>
  </si>
  <si>
    <t>Ε.Α./Π.Κ.</t>
  </si>
  <si>
    <t>Ε.Α.-Π.Α.</t>
  </si>
  <si>
    <t>Ε.Α./Π.Α.</t>
  </si>
  <si>
    <t>Ε.Κ.Ο.-Π.Κ.</t>
  </si>
  <si>
    <t>Π.Ο./Δ.Α.Κ.</t>
  </si>
  <si>
    <t>Π.Ο.-Ε.Κ.Ο.</t>
  </si>
  <si>
    <t>(Δ.Α.Κ.+Δ.Α.Χ.)/2</t>
  </si>
  <si>
    <t>ΜΑΥΡΟ</t>
  </si>
  <si>
    <t>ΚΟΚΚΙΝΟ</t>
  </si>
  <si>
    <t>ΠΟΡΤΟΚΑΛΙ</t>
  </si>
  <si>
    <t>ΠΡΑΣΙΝΟ</t>
  </si>
  <si>
    <t>Πρέπει να τερματιστεί ή να επανέλθει</t>
  </si>
  <si>
    <t>Χρειάζεται άμεση προσοχή</t>
  </si>
  <si>
    <t>Λίγο πίσω σε σχέση με το χρονοδιάγραμμα/προϋπολογισμό</t>
  </si>
  <si>
    <t>Υπό έλεγχο</t>
  </si>
  <si>
    <t>Αναφορά</t>
  </si>
  <si>
    <t>Κατώτερο όριο τιμής</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</si>
</sst>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7">
    <numFmt numFmtId="164" formatCode="_ &quot;₹&quot;\ * #,##0_ ;_ &quot;₹&quot;\ * \-#,##0_ ;_ &quot;₹&quot;\ * &quot;-&quot;_ ;_ @_ "/>
    <numFmt numFmtId="165" formatCode="_ * #,##0_ ;_ * \-#,##0_ ;_ * &quot;-&quot;_ ;_ @_ "/>
    <numFmt numFmtId="166" formatCode="_ &quot;₹&quot;\ * #,##0.00_ ;_ &quot;₹&quot;\ * \-#,##0.00_ ;_ &quot;₹&quot;\ * &quot;-&quot;??_ ;_ @_ "/>
    <numFmt numFmtId="167" formatCode="_ * #,##0.00_ ;_ * \-#,##0.00_ ;_ * &quot;-&quot;??_ ;_ @_ "/>
    <numFmt numFmtId="168" formatCode="0_);[Red]\(0\)"/>
    <numFmt numFmtId="169" formatCode="0_);\(0\)"/>
    <numFmt numFmtId="170" formatCode=";;;"/>
  </numFmts>
  <fonts count="25" x14ac:knownFonts="1">
    <font>
      <sz val="11"/>
      <color theme="1" tint="0.24994659260841701"/>
      <name val="Calibri"/>
      <family val="2"/>
      <scheme val="minor"/>
    </font>
    <font>
      <sz val="11"/>
      <color theme="1"/>
      <name val="Calibri"/>
      <family val="2"/>
      <scheme val="minor"/>
    </font>
    <font>
      <b/>
      <sz val="10"/>
      <name val="Arial"/>
      <family val="2"/>
    </font>
    <font>
      <sz val="20"/>
      <color theme="3"/>
      <name val="Cambria"/>
      <family val="1"/>
      <scheme val="major"/>
    </font>
    <font>
      <b/>
      <sz val="11"/>
      <color theme="3"/>
      <name val="Calibri"/>
      <family val="2"/>
      <scheme val="minor"/>
    </font>
    <font>
      <b/>
      <sz val="11"/>
      <color theme="1"/>
      <name val="Calibri"/>
      <family val="2"/>
      <scheme val="minor"/>
    </font>
    <font>
      <sz val="11"/>
      <color theme="0"/>
      <name val="Calibri"/>
      <family val="2"/>
      <scheme val="minor"/>
    </font>
    <font>
      <sz val="11"/>
      <color theme="1" tint="0.24994659260841701"/>
      <name val="Calibri"/>
      <family val="2"/>
      <scheme val="minor"/>
    </font>
    <font>
      <i/>
      <sz val="11"/>
      <color theme="1" tint="0.34998626667073579"/>
      <name val="Calibri"/>
      <family val="2"/>
      <scheme val="minor"/>
    </font>
    <font>
      <sz val="28"/>
      <color theme="4" tint="-0.24994659260841701"/>
      <name val="Cambria"/>
      <family val="1"/>
      <scheme val="major"/>
    </font>
    <font>
      <b/>
      <sz val="11"/>
      <color theme="1" tint="0.249977111117893"/>
      <name val="Calibri"/>
      <family val="2"/>
      <scheme val="minor"/>
    </font>
    <font>
      <b/>
      <sz val="11"/>
      <color theme="1" tint="0.24994659260841701"/>
      <name val="Calibri"/>
      <family val="2"/>
      <scheme val="minor"/>
    </font>
    <font>
      <u/>
      <sz val="11"/>
      <color theme="10"/>
      <name val="Calibri"/>
      <family val="2"/>
      <scheme val="minor"/>
    </font>
    <font>
      <u/>
      <sz val="11"/>
      <color theme="1"/>
      <name val="Calibri"/>
      <family val="2"/>
      <scheme val="minor"/>
    </font>
    <font>
      <u/>
      <sz val="11"/>
      <color theme="11"/>
      <name val="Calibri"/>
      <family val="2"/>
      <scheme val="minor"/>
    </font>
    <font>
      <sz val="18"/>
      <color theme="3"/>
      <name val="Cambria"/>
      <family val="2"/>
      <scheme val="maj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s>
  <fills count="38">
    <fill>
      <patternFill patternType="none"/>
    </fill>
    <fill>
      <patternFill patternType="gray125"/>
    </fill>
    <fill>
      <patternFill patternType="solid">
        <fgColor theme="0"/>
        <bgColor indexed="64"/>
      </patternFill>
    </fill>
    <fill>
      <patternFill patternType="solid">
        <fgColor theme="1" tint="0.249977111117893"/>
        <bgColor indexed="64"/>
      </patternFill>
    </fill>
    <fill>
      <patternFill patternType="solid">
        <fgColor theme="6"/>
        <bgColor indexed="64"/>
      </patternFill>
    </fill>
    <fill>
      <patternFill patternType="solid">
        <fgColor rgb="FFFFFFCC"/>
      </patternFill>
    </fill>
    <fill>
      <patternFill patternType="solid">
        <fgColor theme="7" tint="-0.499984740745262"/>
        <bgColor indexed="64"/>
      </patternFill>
    </fill>
    <fill>
      <patternFill patternType="solid">
        <fgColor theme="5" tint="-0.249977111117893"/>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3">
    <border>
      <left/>
      <right/>
      <top/>
      <bottom/>
      <diagonal/>
    </border>
    <border>
      <left style="thin">
        <color theme="1" tint="0.24994659260841701"/>
      </left>
      <right style="thin">
        <color theme="1" tint="0.24994659260841701"/>
      </right>
      <top style="thin">
        <color theme="1" tint="0.24994659260841701"/>
      </top>
      <bottom/>
      <diagonal/>
    </border>
    <border>
      <left style="thin">
        <color theme="1" tint="0.24994659260841701"/>
      </left>
      <right/>
      <top style="thin">
        <color theme="1" tint="0.24994659260841701"/>
      </top>
      <bottom/>
      <diagonal/>
    </border>
    <border>
      <left/>
      <right style="thin">
        <color theme="1" tint="0.24994659260841701"/>
      </right>
      <top style="thin">
        <color theme="1" tint="0.24994659260841701"/>
      </top>
      <bottom/>
      <diagonal/>
    </border>
    <border>
      <left/>
      <right/>
      <top style="thin">
        <color theme="1" tint="0.24994659260841701"/>
      </top>
      <bottom/>
      <diagonal/>
    </border>
    <border>
      <left/>
      <right/>
      <top/>
      <bottom style="thin">
        <color theme="1" tint="0.24994659260841701"/>
      </bottom>
      <diagonal/>
    </border>
    <border>
      <left style="thin">
        <color theme="0"/>
      </left>
      <right style="thin">
        <color theme="0"/>
      </right>
      <top style="thin">
        <color theme="0"/>
      </top>
      <bottom style="thin">
        <color theme="0"/>
      </bottom>
      <diagonal/>
    </border>
    <border>
      <left style="thin">
        <color rgb="FFB2B2B2"/>
      </left>
      <right style="thin">
        <color rgb="FFB2B2B2"/>
      </right>
      <top style="thin">
        <color rgb="FFB2B2B2"/>
      </top>
      <bottom style="thin">
        <color rgb="FFB2B2B2"/>
      </bottom>
      <diagonal/>
    </border>
    <border>
      <left/>
      <right/>
      <top style="thin">
        <color theme="4" tint="-0.24994659260841701"/>
      </top>
      <bottom style="double">
        <color theme="4" tint="-0.2499465926084170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s>
  <cellStyleXfs count="49">
    <xf numFmtId="0" fontId="0" fillId="0" borderId="0">
      <alignment vertical="center" wrapText="1"/>
    </xf>
    <xf numFmtId="0" fontId="3" fillId="0" borderId="0" applyNumberFormat="0" applyFill="0" applyProtection="0"/>
    <xf numFmtId="0" fontId="9" fillId="0" borderId="0" applyNumberFormat="0" applyFill="0" applyBorder="0" applyProtection="0">
      <alignment vertical="top"/>
    </xf>
    <xf numFmtId="0" fontId="4" fillId="0" borderId="0" applyNumberFormat="0" applyFill="0" applyBorder="0" applyAlignment="0" applyProtection="0"/>
    <xf numFmtId="167" fontId="7" fillId="0" borderId="0" applyFill="0" applyBorder="0" applyAlignment="0" applyProtection="0"/>
    <xf numFmtId="165" fontId="7" fillId="0" borderId="0" applyFill="0" applyBorder="0" applyAlignment="0" applyProtection="0"/>
    <xf numFmtId="166" fontId="7" fillId="0" borderId="0" applyFill="0" applyBorder="0" applyAlignment="0" applyProtection="0"/>
    <xf numFmtId="164" fontId="7" fillId="0" borderId="0" applyFill="0" applyBorder="0" applyAlignment="0" applyProtection="0"/>
    <xf numFmtId="9" fontId="7" fillId="0" borderId="0" applyFill="0" applyBorder="0" applyAlignment="0" applyProtection="0"/>
    <xf numFmtId="0" fontId="7" fillId="5" borderId="7" applyNumberFormat="0" applyAlignment="0" applyProtection="0"/>
    <xf numFmtId="0" fontId="8" fillId="0" borderId="0" applyNumberFormat="0" applyFill="0" applyBorder="0" applyAlignment="0" applyProtection="0"/>
    <xf numFmtId="0" fontId="5" fillId="0" borderId="8" applyNumberFormat="0" applyFill="0" applyAlignment="0" applyProtection="0"/>
    <xf numFmtId="0" fontId="12" fillId="0" borderId="0" applyNumberFormat="0" applyFill="0" applyBorder="0" applyAlignment="0" applyProtection="0">
      <alignment vertical="center" wrapText="1"/>
    </xf>
    <xf numFmtId="0" fontId="14" fillId="0" borderId="0" applyNumberFormat="0" applyFill="0" applyBorder="0" applyAlignment="0" applyProtection="0">
      <alignment vertical="center" wrapText="1"/>
    </xf>
    <xf numFmtId="0" fontId="15" fillId="0" borderId="0" applyNumberFormat="0" applyFill="0" applyBorder="0" applyAlignment="0" applyProtection="0"/>
    <xf numFmtId="0" fontId="4" fillId="0" borderId="0" applyNumberFormat="0" applyFill="0" applyBorder="0" applyAlignment="0" applyProtection="0"/>
    <xf numFmtId="0" fontId="16" fillId="8" borderId="0" applyNumberFormat="0" applyBorder="0" applyAlignment="0" applyProtection="0"/>
    <xf numFmtId="0" fontId="17" fillId="9" borderId="0" applyNumberFormat="0" applyBorder="0" applyAlignment="0" applyProtection="0"/>
    <xf numFmtId="0" fontId="18" fillId="10" borderId="0" applyNumberFormat="0" applyBorder="0" applyAlignment="0" applyProtection="0"/>
    <xf numFmtId="0" fontId="19" fillId="11" borderId="9" applyNumberFormat="0" applyAlignment="0" applyProtection="0"/>
    <xf numFmtId="0" fontId="20" fillId="12" borderId="10" applyNumberFormat="0" applyAlignment="0" applyProtection="0"/>
    <xf numFmtId="0" fontId="21" fillId="12" borderId="9" applyNumberFormat="0" applyAlignment="0" applyProtection="0"/>
    <xf numFmtId="0" fontId="22" fillId="0" borderId="11" applyNumberFormat="0" applyFill="0" applyAlignment="0" applyProtection="0"/>
    <xf numFmtId="0" fontId="23" fillId="13" borderId="12" applyNumberFormat="0" applyAlignment="0" applyProtection="0"/>
    <xf numFmtId="0" fontId="24" fillId="0" borderId="0" applyNumberFormat="0" applyFill="0" applyBorder="0" applyAlignment="0" applyProtection="0"/>
    <xf numFmtId="0" fontId="6"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6"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6"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6"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6"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6"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cellStyleXfs>
  <cellXfs count="47">
    <xf numFmtId="0" fontId="0" fillId="0" borderId="0" xfId="0">
      <alignment vertical="center" wrapText="1"/>
    </xf>
    <xf numFmtId="0" fontId="0" fillId="0" borderId="0" xfId="0" applyAlignment="1">
      <alignment horizontal="center"/>
    </xf>
    <xf numFmtId="0" fontId="0" fillId="0" borderId="0" xfId="0" applyAlignment="1">
      <alignment horizontal="right"/>
    </xf>
    <xf numFmtId="0" fontId="2" fillId="0" borderId="0" xfId="0" applyFont="1">
      <alignment vertical="center" wrapText="1"/>
    </xf>
    <xf numFmtId="168" fontId="0" fillId="0" borderId="0" xfId="0" applyNumberFormat="1">
      <alignment vertical="center" wrapText="1"/>
    </xf>
    <xf numFmtId="2" fontId="0" fillId="0" borderId="0" xfId="0" applyNumberFormat="1">
      <alignment vertical="center" wrapText="1"/>
    </xf>
    <xf numFmtId="0" fontId="0" fillId="0" borderId="0" xfId="0" applyAlignment="1">
      <alignment horizontal="center" vertical="center"/>
    </xf>
    <xf numFmtId="0" fontId="0" fillId="0" borderId="0" xfId="0" applyAlignment="1">
      <alignment horizontal="center" vertical="center" wrapText="1"/>
    </xf>
    <xf numFmtId="0" fontId="0" fillId="0" borderId="0" xfId="0" applyAlignment="1">
      <alignment horizontal="left" vertical="center" indent="1"/>
    </xf>
    <xf numFmtId="0" fontId="0" fillId="0" borderId="0" xfId="0" applyAlignment="1">
      <alignment horizontal="left" vertical="center" wrapText="1" indent="1"/>
    </xf>
    <xf numFmtId="2" fontId="0" fillId="0" borderId="0" xfId="0" applyNumberFormat="1" applyAlignment="1">
      <alignment horizontal="center" vertical="center"/>
    </xf>
    <xf numFmtId="0" fontId="0" fillId="0" borderId="0" xfId="0" applyAlignment="1">
      <alignment horizontal="right" vertical="center" indent="1"/>
    </xf>
    <xf numFmtId="168" fontId="0" fillId="0" borderId="0" xfId="0" applyNumberFormat="1" applyAlignment="1">
      <alignment horizontal="center" vertical="center"/>
    </xf>
    <xf numFmtId="0" fontId="0" fillId="0" borderId="0" xfId="0" applyAlignment="1">
      <alignment horizontal="left" vertical="center" indent="2"/>
    </xf>
    <xf numFmtId="0" fontId="0" fillId="0" borderId="0" xfId="0" applyAlignment="1">
      <alignment horizontal="left" vertical="center" indent="3"/>
    </xf>
    <xf numFmtId="0" fontId="10" fillId="0" borderId="0" xfId="0" applyFont="1" applyAlignment="1">
      <alignment vertical="center"/>
    </xf>
    <xf numFmtId="0" fontId="10" fillId="2" borderId="0" xfId="0" applyFont="1" applyFill="1" applyAlignment="1">
      <alignment horizontal="center" vertical="center"/>
    </xf>
    <xf numFmtId="0" fontId="10" fillId="0" borderId="0" xfId="0" applyFont="1" applyAlignment="1">
      <alignment horizontal="left" vertical="center"/>
    </xf>
    <xf numFmtId="0" fontId="10" fillId="2" borderId="2" xfId="0" applyFont="1" applyFill="1" applyBorder="1" applyAlignment="1">
      <alignment horizontal="center" vertical="center"/>
    </xf>
    <xf numFmtId="0" fontId="10" fillId="2" borderId="3" xfId="0" applyFont="1" applyFill="1" applyBorder="1" applyAlignment="1">
      <alignment horizontal="center" vertical="center"/>
    </xf>
    <xf numFmtId="0" fontId="10" fillId="2" borderId="1" xfId="0" applyFont="1" applyFill="1" applyBorder="1" applyAlignment="1">
      <alignment horizontal="center" vertical="center"/>
    </xf>
    <xf numFmtId="0" fontId="10" fillId="2" borderId="4" xfId="0" applyFont="1" applyFill="1" applyBorder="1" applyAlignment="1">
      <alignment horizontal="center" vertical="center"/>
    </xf>
    <xf numFmtId="0" fontId="11" fillId="0" borderId="0" xfId="0" applyFont="1" applyAlignment="1">
      <alignment horizontal="right" vertical="center" indent="1"/>
    </xf>
    <xf numFmtId="0" fontId="11" fillId="0" borderId="0" xfId="0" applyFont="1" applyAlignment="1">
      <alignment horizontal="left" vertical="center" indent="1"/>
    </xf>
    <xf numFmtId="0" fontId="11" fillId="0" borderId="0" xfId="0" applyFont="1" applyAlignment="1">
      <alignment horizontal="center" vertical="center"/>
    </xf>
    <xf numFmtId="169" fontId="11" fillId="0" borderId="0" xfId="0" applyNumberFormat="1" applyFont="1" applyAlignment="1">
      <alignment horizontal="center" vertical="center"/>
    </xf>
    <xf numFmtId="9" fontId="11" fillId="0" borderId="0" xfId="0" applyNumberFormat="1" applyFont="1" applyAlignment="1">
      <alignment horizontal="center" vertical="center"/>
    </xf>
    <xf numFmtId="2" fontId="11" fillId="0" borderId="0" xfId="0" applyNumberFormat="1" applyFont="1" applyAlignment="1">
      <alignment horizontal="center" vertical="center"/>
    </xf>
    <xf numFmtId="168" fontId="11" fillId="0" borderId="0" xfId="0" applyNumberFormat="1" applyFont="1" applyAlignment="1">
      <alignment horizontal="center" vertical="center"/>
    </xf>
    <xf numFmtId="0" fontId="11" fillId="0" borderId="0" xfId="0" applyFont="1" applyAlignment="1">
      <alignment vertical="center"/>
    </xf>
    <xf numFmtId="169" fontId="0" fillId="0" borderId="0" xfId="0" applyNumberFormat="1" applyAlignment="1">
      <alignment horizontal="center" vertical="center"/>
    </xf>
    <xf numFmtId="9" fontId="0" fillId="0" borderId="0" xfId="0" applyNumberFormat="1" applyAlignment="1">
      <alignment horizontal="center" vertical="center"/>
    </xf>
    <xf numFmtId="0" fontId="0" fillId="0" borderId="0" xfId="0" applyAlignment="1">
      <alignment vertical="center"/>
    </xf>
    <xf numFmtId="0" fontId="6" fillId="4" borderId="6" xfId="0" applyFont="1" applyFill="1" applyBorder="1">
      <alignment vertical="center" wrapText="1"/>
    </xf>
    <xf numFmtId="0" fontId="6" fillId="6" borderId="6" xfId="0" applyFont="1" applyFill="1" applyBorder="1">
      <alignment vertical="center" wrapText="1"/>
    </xf>
    <xf numFmtId="0" fontId="6" fillId="3" borderId="6" xfId="0" applyFont="1" applyFill="1" applyBorder="1">
      <alignment vertical="center" wrapText="1"/>
    </xf>
    <xf numFmtId="0" fontId="6" fillId="7" borderId="6" xfId="0" applyFont="1" applyFill="1" applyBorder="1">
      <alignment vertical="center" wrapText="1"/>
    </xf>
    <xf numFmtId="0" fontId="6" fillId="0" borderId="0" xfId="0" applyFont="1" applyAlignment="1">
      <alignment horizontal="center" vertical="center"/>
    </xf>
    <xf numFmtId="0" fontId="6" fillId="0" borderId="0" xfId="0" applyFont="1" applyAlignment="1">
      <alignment horizontal="left" vertical="center" indent="1"/>
    </xf>
    <xf numFmtId="0" fontId="6" fillId="0" borderId="0" xfId="0" applyFont="1" applyAlignment="1">
      <alignment horizontal="center" vertical="center" wrapText="1"/>
    </xf>
    <xf numFmtId="170" fontId="13" fillId="0" borderId="0" xfId="12" applyNumberFormat="1" applyFont="1" applyFill="1" applyBorder="1" applyAlignment="1">
      <alignment horizontal="center" vertical="center"/>
    </xf>
    <xf numFmtId="170" fontId="13" fillId="0" borderId="0" xfId="12" applyNumberFormat="1" applyFont="1" applyAlignment="1">
      <alignment vertical="center"/>
    </xf>
    <xf numFmtId="0" fontId="3" fillId="0" borderId="0" xfId="1" applyFill="1"/>
    <xf numFmtId="0" fontId="10" fillId="2" borderId="5" xfId="0" applyFont="1" applyFill="1" applyBorder="1" applyAlignment="1">
      <alignment horizontal="center" vertical="center"/>
    </xf>
    <xf numFmtId="0" fontId="9" fillId="0" borderId="0" xfId="2" applyFill="1" applyBorder="1">
      <alignment vertical="top"/>
    </xf>
    <xf numFmtId="0" fontId="9" fillId="0" borderId="0" xfId="2">
      <alignment vertical="top"/>
    </xf>
    <xf numFmtId="0" fontId="3" fillId="0" borderId="0" xfId="1"/>
  </cellXfs>
  <cellStyles count="49">
    <cellStyle name="20% - Έμφαση1" xfId="26" builtinId="30" customBuiltin="1"/>
    <cellStyle name="20% - Έμφαση2" xfId="30" builtinId="34" customBuiltin="1"/>
    <cellStyle name="20% - Έμφαση3" xfId="34" builtinId="38" customBuiltin="1"/>
    <cellStyle name="20% - Έμφαση4" xfId="38" builtinId="42" customBuiltin="1"/>
    <cellStyle name="20% - Έμφαση5" xfId="42" builtinId="46" customBuiltin="1"/>
    <cellStyle name="20% - Έμφαση6" xfId="46" builtinId="50" customBuiltin="1"/>
    <cellStyle name="40% - Έμφαση1" xfId="27" builtinId="31" customBuiltin="1"/>
    <cellStyle name="40% - Έμφαση2" xfId="31" builtinId="35" customBuiltin="1"/>
    <cellStyle name="40% - Έμφαση3" xfId="35" builtinId="39" customBuiltin="1"/>
    <cellStyle name="40% - Έμφαση4" xfId="39" builtinId="43" customBuiltin="1"/>
    <cellStyle name="40% - Έμφαση5" xfId="43" builtinId="47" customBuiltin="1"/>
    <cellStyle name="40% - Έμφαση6" xfId="47" builtinId="51" customBuiltin="1"/>
    <cellStyle name="60% - Έμφαση1" xfId="28" builtinId="32" customBuiltin="1"/>
    <cellStyle name="60% - Έμφαση2" xfId="32" builtinId="36" customBuiltin="1"/>
    <cellStyle name="60% - Έμφαση3" xfId="36" builtinId="40" customBuiltin="1"/>
    <cellStyle name="60% - Έμφαση4" xfId="40" builtinId="44" customBuiltin="1"/>
    <cellStyle name="60% - Έμφαση5" xfId="44" builtinId="48" customBuiltin="1"/>
    <cellStyle name="60% - Έμφαση6" xfId="48" builtinId="52" customBuiltin="1"/>
    <cellStyle name="Εισαγωγή" xfId="19" builtinId="20" customBuiltin="1"/>
    <cellStyle name="Έλεγχος κελιού" xfId="23" builtinId="23" customBuiltin="1"/>
    <cellStyle name="Έμφαση1" xfId="25" builtinId="29" customBuiltin="1"/>
    <cellStyle name="Έμφαση2" xfId="29" builtinId="33" customBuiltin="1"/>
    <cellStyle name="Έμφαση3" xfId="33" builtinId="37" customBuiltin="1"/>
    <cellStyle name="Έμφαση4" xfId="37" builtinId="41" customBuiltin="1"/>
    <cellStyle name="Έμφαση5" xfId="41" builtinId="45" customBuiltin="1"/>
    <cellStyle name="Έμφαση6" xfId="45" builtinId="49" customBuiltin="1"/>
    <cellStyle name="Έξοδος" xfId="20" builtinId="21" customBuiltin="1"/>
    <cellStyle name="Επεξηγηματικό κείμενο" xfId="10" builtinId="53" customBuiltin="1"/>
    <cellStyle name="Επικεφαλίδα 1" xfId="1" builtinId="16" customBuiltin="1"/>
    <cellStyle name="Επικεφαλίδα 2" xfId="2" builtinId="17" customBuiltin="1"/>
    <cellStyle name="Επικεφαλίδα 3" xfId="3" builtinId="18" customBuiltin="1"/>
    <cellStyle name="Επικεφαλίδα 4" xfId="15" builtinId="19" customBuiltin="1"/>
    <cellStyle name="Κακό" xfId="17" builtinId="27" customBuiltin="1"/>
    <cellStyle name="Καλό" xfId="16" builtinId="26" customBuiltin="1"/>
    <cellStyle name="Κανονικό" xfId="0" builtinId="0" customBuiltin="1"/>
    <cellStyle name="Κόμμα" xfId="4" builtinId="3" customBuiltin="1"/>
    <cellStyle name="Κόμμα [0]" xfId="5" builtinId="6" customBuiltin="1"/>
    <cellStyle name="Νόμισμα [0]" xfId="7" builtinId="7" customBuiltin="1"/>
    <cellStyle name="Νομισματική μονάδα" xfId="6" builtinId="4" customBuiltin="1"/>
    <cellStyle name="Ουδέτερο" xfId="18" builtinId="28" customBuiltin="1"/>
    <cellStyle name="Ποσοστό" xfId="8" builtinId="5" customBuiltin="1"/>
    <cellStyle name="Προειδοποιητικό κείμενο" xfId="24" builtinId="11" customBuiltin="1"/>
    <cellStyle name="Σημείωση" xfId="9" builtinId="10" customBuiltin="1"/>
    <cellStyle name="Συνδεδεμένο κελί" xfId="22" builtinId="24" customBuiltin="1"/>
    <cellStyle name="Σύνολο" xfId="11" builtinId="25" customBuiltin="1"/>
    <cellStyle name="Τίτλος" xfId="14" builtinId="15" customBuiltin="1"/>
    <cellStyle name="Υπερ-σύνδεση" xfId="12" builtinId="8" customBuiltin="1"/>
    <cellStyle name="Υπερ-σύνδεση που ακολουθήθηκε" xfId="13" builtinId="9" customBuiltin="1"/>
    <cellStyle name="Υπολογισμός" xfId="21" builtinId="22" customBuiltin="1"/>
  </cellStyles>
  <dxfs count="57">
    <dxf>
      <font>
        <strike val="0"/>
        <outline val="0"/>
        <shadow val="0"/>
        <u val="none"/>
        <vertAlign val="baseline"/>
        <sz val="11"/>
        <color theme="1" tint="0.24994659260841701"/>
        <name val="Calibri"/>
        <scheme val="minor"/>
      </font>
      <alignment horizontal="center" vertical="center" textRotation="0" wrapText="0" indent="0" justifyLastLine="0" shrinkToFit="0" readingOrder="0"/>
    </dxf>
    <dxf>
      <font>
        <strike val="0"/>
        <outline val="0"/>
        <shadow val="0"/>
        <u val="none"/>
        <vertAlign val="baseline"/>
        <sz val="11"/>
        <color theme="1" tint="0.24994659260841701"/>
        <name val="Calibri"/>
        <scheme val="minor"/>
      </font>
      <alignment horizontal="center" vertical="center" textRotation="0" wrapText="0" indent="0" justifyLastLine="0" shrinkToFit="0" readingOrder="0"/>
    </dxf>
    <dxf>
      <font>
        <strike val="0"/>
        <outline val="0"/>
        <shadow val="0"/>
        <u val="none"/>
        <vertAlign val="baseline"/>
        <sz val="11"/>
        <color theme="1" tint="0.24994659260841701"/>
        <name val="Calibri"/>
        <scheme val="minor"/>
      </font>
      <alignment horizontal="center" vertical="center" textRotation="0" wrapText="0" indent="0" justifyLastLine="0" shrinkToFit="0" readingOrder="0"/>
    </dxf>
    <dxf>
      <alignment horizontal="center" vertical="center" textRotation="0" wrapText="0" indent="0" justifyLastLine="0" shrinkToFit="0" readingOrder="0"/>
    </dxf>
    <dxf>
      <alignment horizontal="left" vertical="center" textRotation="0" wrapText="0" indent="1" justifyLastLine="0" shrinkToFit="0" readingOrder="0"/>
      <border outline="0">
        <left style="thin">
          <color theme="0"/>
        </left>
      </border>
    </dxf>
    <dxf>
      <font>
        <strike val="0"/>
        <outline val="0"/>
        <shadow val="0"/>
        <u val="none"/>
        <vertAlign val="baseline"/>
        <sz val="11"/>
        <color theme="0"/>
        <name val="Calibri"/>
        <scheme val="minor"/>
      </font>
      <border diagonalUp="0" diagonalDown="0" outline="0">
        <left style="thin">
          <color theme="0"/>
        </left>
        <right style="thin">
          <color theme="0"/>
        </right>
        <top style="thin">
          <color theme="0"/>
        </top>
        <bottom style="thin">
          <color theme="0"/>
        </bottom>
      </border>
    </dxf>
    <dxf>
      <alignment horizontal="general" vertical="center" textRotation="0" wrapText="1" indent="0" justifyLastLine="0" shrinkToFit="0" readingOrder="0"/>
    </dxf>
    <dxf>
      <alignment horizontal="general" vertical="center" textRotation="0" wrapText="1" indent="0" justifyLastLine="0" shrinkToFit="0" readingOrder="0"/>
    </dxf>
    <dxf>
      <alignment horizontal="general" vertical="center" textRotation="0" wrapText="1" indent="0" justifyLastLine="0" shrinkToFit="0" readingOrder="0"/>
    </dxf>
    <dxf>
      <font>
        <b val="0"/>
        <i val="0"/>
        <strike val="0"/>
        <condense val="0"/>
        <extend val="0"/>
        <outline val="0"/>
        <shadow val="0"/>
        <u val="none"/>
        <vertAlign val="baseline"/>
        <sz val="11"/>
        <color theme="1" tint="0.24994659260841701"/>
        <name val="Calibri"/>
        <family val="2"/>
        <charset val="161"/>
        <scheme val="minor"/>
      </font>
    </dxf>
    <dxf>
      <font>
        <strike val="0"/>
        <outline val="0"/>
        <shadow val="0"/>
        <u val="none"/>
        <vertAlign val="baseline"/>
        <sz val="11"/>
        <color theme="1" tint="0.24994659260841701"/>
        <name val="Calibri"/>
        <scheme val="minor"/>
      </font>
    </dxf>
    <dxf>
      <font>
        <b val="0"/>
        <i val="0"/>
        <strike val="0"/>
        <condense val="0"/>
        <extend val="0"/>
        <outline val="0"/>
        <shadow val="0"/>
        <u val="none"/>
        <vertAlign val="baseline"/>
        <sz val="11"/>
        <color theme="1" tint="0.24994659260841701"/>
        <name val="Calibri"/>
        <family val="2"/>
        <charset val="161"/>
        <scheme val="minor"/>
      </font>
      <alignment horizontal="center" vertical="center" textRotation="0" wrapText="0" indent="0" justifyLastLine="0" shrinkToFit="0" readingOrder="0"/>
    </dxf>
    <dxf>
      <font>
        <b val="0"/>
        <i val="0"/>
        <strike val="0"/>
        <condense val="0"/>
        <extend val="0"/>
        <outline val="0"/>
        <shadow val="0"/>
        <u val="none"/>
        <vertAlign val="baseline"/>
        <sz val="11"/>
        <color theme="1" tint="0.24994659260841701"/>
        <name val="Calibri"/>
        <family val="2"/>
        <charset val="161"/>
        <scheme val="minor"/>
      </font>
      <alignment horizontal="center" vertical="center" textRotation="0" wrapText="0" indent="0" justifyLastLine="0" shrinkToFit="0" readingOrder="0"/>
    </dxf>
    <dxf>
      <font>
        <strike val="0"/>
        <outline val="0"/>
        <shadow val="0"/>
        <u val="none"/>
        <vertAlign val="baseline"/>
        <sz val="11"/>
        <color theme="1" tint="0.24994659260841701"/>
        <name val="Calibri"/>
        <scheme val="minor"/>
      </font>
      <numFmt numFmtId="169" formatCode="0_);\(0\)"/>
      <alignment horizontal="center" vertical="center" textRotation="0" wrapText="0" indent="0" justifyLastLine="0" shrinkToFit="0" readingOrder="0"/>
    </dxf>
    <dxf>
      <font>
        <b val="0"/>
        <i val="0"/>
        <strike val="0"/>
        <condense val="0"/>
        <extend val="0"/>
        <outline val="0"/>
        <shadow val="0"/>
        <u val="none"/>
        <vertAlign val="baseline"/>
        <sz val="11"/>
        <color theme="1" tint="0.24994659260841701"/>
        <name val="Calibri"/>
        <family val="2"/>
        <charset val="161"/>
        <scheme val="minor"/>
      </font>
      <alignment horizontal="center" vertical="center" textRotation="0" wrapText="0" indent="0" justifyLastLine="0" shrinkToFit="0" readingOrder="0"/>
    </dxf>
    <dxf>
      <font>
        <strike val="0"/>
        <outline val="0"/>
        <shadow val="0"/>
        <u val="none"/>
        <vertAlign val="baseline"/>
        <sz val="11"/>
        <color theme="1" tint="0.24994659260841701"/>
        <name val="Calibri"/>
        <scheme val="minor"/>
      </font>
      <numFmt numFmtId="13" formatCode="0%"/>
      <alignment horizontal="center" vertical="center" textRotation="0" wrapText="0" indent="0" justifyLastLine="0" shrinkToFit="0" readingOrder="0"/>
    </dxf>
    <dxf>
      <font>
        <b val="0"/>
        <i val="0"/>
        <strike val="0"/>
        <condense val="0"/>
        <extend val="0"/>
        <outline val="0"/>
        <shadow val="0"/>
        <u val="none"/>
        <vertAlign val="baseline"/>
        <sz val="11"/>
        <color theme="1" tint="0.24994659260841701"/>
        <name val="Calibri"/>
        <family val="2"/>
        <charset val="161"/>
        <scheme val="minor"/>
      </font>
      <alignment horizontal="center" vertical="center" textRotation="0" wrapText="0" indent="0" justifyLastLine="0" shrinkToFit="0" readingOrder="0"/>
    </dxf>
    <dxf>
      <font>
        <strike val="0"/>
        <outline val="0"/>
        <shadow val="0"/>
        <u val="none"/>
        <vertAlign val="baseline"/>
        <sz val="11"/>
        <color theme="1" tint="0.24994659260841701"/>
        <name val="Calibri"/>
        <scheme val="minor"/>
      </font>
      <alignment horizontal="center" vertical="center" textRotation="0" wrapText="0" indent="0" justifyLastLine="0" shrinkToFit="0" readingOrder="0"/>
    </dxf>
    <dxf>
      <font>
        <b val="0"/>
        <i val="0"/>
        <strike val="0"/>
        <condense val="0"/>
        <extend val="0"/>
        <outline val="0"/>
        <shadow val="0"/>
        <u val="none"/>
        <vertAlign val="baseline"/>
        <sz val="11"/>
        <color theme="1" tint="0.24994659260841701"/>
        <name val="Calibri"/>
        <family val="2"/>
        <charset val="161"/>
        <scheme val="minor"/>
      </font>
      <alignment horizontal="center" vertical="center" textRotation="0" wrapText="0" indent="0" justifyLastLine="0" shrinkToFit="0" readingOrder="0"/>
    </dxf>
    <dxf>
      <font>
        <strike val="0"/>
        <outline val="0"/>
        <shadow val="0"/>
        <u val="none"/>
        <vertAlign val="baseline"/>
        <sz val="11"/>
        <color theme="1" tint="0.24994659260841701"/>
        <name val="Calibri"/>
        <scheme val="minor"/>
      </font>
      <alignment horizontal="center" vertical="center" textRotation="0" wrapText="0" indent="0" justifyLastLine="0" shrinkToFit="0" readingOrder="0"/>
    </dxf>
    <dxf>
      <font>
        <b val="0"/>
        <i val="0"/>
        <strike val="0"/>
        <condense val="0"/>
        <extend val="0"/>
        <outline val="0"/>
        <shadow val="0"/>
        <u val="none"/>
        <vertAlign val="baseline"/>
        <sz val="11"/>
        <color theme="1" tint="0.24994659260841701"/>
        <name val="Calibri"/>
        <family val="2"/>
        <charset val="161"/>
        <scheme val="minor"/>
      </font>
      <alignment horizontal="center" vertical="center" textRotation="0" wrapText="0" indent="0" justifyLastLine="0" shrinkToFit="0" readingOrder="0"/>
    </dxf>
    <dxf>
      <font>
        <b val="0"/>
        <i val="0"/>
        <strike val="0"/>
        <condense val="0"/>
        <extend val="0"/>
        <outline val="0"/>
        <shadow val="0"/>
        <u val="none"/>
        <vertAlign val="baseline"/>
        <sz val="11"/>
        <color theme="1" tint="0.24994659260841701"/>
        <name val="Calibri"/>
        <family val="2"/>
        <charset val="161"/>
        <scheme val="minor"/>
      </font>
      <alignment horizontal="center" vertical="center" textRotation="0" wrapText="0" indent="0" justifyLastLine="0" shrinkToFit="0" readingOrder="0"/>
    </dxf>
    <dxf>
      <font>
        <b val="0"/>
        <i val="0"/>
        <strike val="0"/>
        <condense val="0"/>
        <extend val="0"/>
        <outline val="0"/>
        <shadow val="0"/>
        <u val="none"/>
        <vertAlign val="baseline"/>
        <sz val="11"/>
        <color theme="1" tint="0.24994659260841701"/>
        <name val="Calibri"/>
        <family val="2"/>
        <charset val="161"/>
        <scheme val="minor"/>
      </font>
      <alignment horizontal="center" vertical="center" textRotation="0" wrapText="0" indent="0" justifyLastLine="0" shrinkToFit="0" readingOrder="0"/>
    </dxf>
    <dxf>
      <font>
        <strike val="0"/>
        <outline val="0"/>
        <shadow val="0"/>
        <u val="none"/>
        <vertAlign val="baseline"/>
        <sz val="11"/>
        <color theme="1" tint="0.24994659260841701"/>
        <name val="Calibri"/>
        <scheme val="minor"/>
      </font>
      <numFmt numFmtId="13" formatCode="0%"/>
      <alignment horizontal="center" vertical="center" textRotation="0" wrapText="0" indent="0" justifyLastLine="0" shrinkToFit="0" readingOrder="0"/>
    </dxf>
    <dxf>
      <font>
        <b val="0"/>
        <i val="0"/>
        <strike val="0"/>
        <condense val="0"/>
        <extend val="0"/>
        <outline val="0"/>
        <shadow val="0"/>
        <u val="none"/>
        <vertAlign val="baseline"/>
        <sz val="11"/>
        <color theme="1" tint="0.24994659260841701"/>
        <name val="Calibri"/>
        <family val="2"/>
        <charset val="161"/>
        <scheme val="minor"/>
      </font>
      <alignment horizontal="center" vertical="center" textRotation="0" wrapText="0" indent="0" justifyLastLine="0" shrinkToFit="0" readingOrder="0"/>
    </dxf>
    <dxf>
      <font>
        <strike val="0"/>
        <outline val="0"/>
        <shadow val="0"/>
        <u val="none"/>
        <vertAlign val="baseline"/>
        <sz val="11"/>
        <color theme="1" tint="0.24994659260841701"/>
        <name val="Calibri"/>
        <scheme val="minor"/>
      </font>
      <numFmt numFmtId="169" formatCode="0_);\(0\)"/>
      <alignment horizontal="center" vertical="center" textRotation="0" wrapText="0" indent="0" justifyLastLine="0" shrinkToFit="0" readingOrder="0"/>
    </dxf>
    <dxf>
      <font>
        <b val="0"/>
        <i val="0"/>
        <strike val="0"/>
        <condense val="0"/>
        <extend val="0"/>
        <outline val="0"/>
        <shadow val="0"/>
        <u val="none"/>
        <vertAlign val="baseline"/>
        <sz val="11"/>
        <color theme="1" tint="0.24994659260841701"/>
        <name val="Calibri"/>
        <family val="2"/>
        <charset val="161"/>
        <scheme val="minor"/>
      </font>
      <alignment horizontal="center" vertical="center" textRotation="0" wrapText="0" indent="0" justifyLastLine="0" shrinkToFit="0" readingOrder="0"/>
    </dxf>
    <dxf>
      <font>
        <strike val="0"/>
        <outline val="0"/>
        <shadow val="0"/>
        <u val="none"/>
        <vertAlign val="baseline"/>
        <sz val="11"/>
        <color theme="1" tint="0.24994659260841701"/>
        <name val="Calibri"/>
        <scheme val="minor"/>
      </font>
      <numFmt numFmtId="13" formatCode="0%"/>
      <alignment horizontal="center" vertical="center" textRotation="0" wrapText="0" indent="0" justifyLastLine="0" shrinkToFit="0" readingOrder="0"/>
    </dxf>
    <dxf>
      <font>
        <strike val="0"/>
        <outline val="0"/>
        <shadow val="0"/>
        <u val="none"/>
        <vertAlign val="baseline"/>
        <sz val="11"/>
        <color theme="1" tint="0.24994659260841701"/>
        <name val="Calibri"/>
        <scheme val="minor"/>
      </font>
      <numFmt numFmtId="169" formatCode="0_);\(0\)"/>
      <alignment horizontal="center" vertical="center" textRotation="0" wrapText="0" indent="0" justifyLastLine="0" shrinkToFit="0" readingOrder="0"/>
    </dxf>
    <dxf>
      <font>
        <b val="0"/>
        <i val="0"/>
        <strike val="0"/>
        <condense val="0"/>
        <extend val="0"/>
        <outline val="0"/>
        <shadow val="0"/>
        <u val="none"/>
        <vertAlign val="baseline"/>
        <sz val="11"/>
        <color theme="1" tint="0.24994659260841701"/>
        <name val="Calibri"/>
        <family val="2"/>
        <charset val="161"/>
        <scheme val="minor"/>
      </font>
    </dxf>
    <dxf>
      <font>
        <strike val="0"/>
        <outline val="0"/>
        <shadow val="0"/>
        <u val="none"/>
        <vertAlign val="baseline"/>
        <sz val="11"/>
        <color theme="1" tint="0.24994659260841701"/>
        <name val="Calibri"/>
        <scheme val="minor"/>
      </font>
    </dxf>
    <dxf>
      <font>
        <b val="0"/>
        <i val="0"/>
        <strike val="0"/>
        <condense val="0"/>
        <extend val="0"/>
        <outline val="0"/>
        <shadow val="0"/>
        <u val="none"/>
        <vertAlign val="baseline"/>
        <sz val="11"/>
        <color theme="1" tint="0.24994659260841701"/>
        <name val="Calibri"/>
        <family val="2"/>
        <charset val="161"/>
        <scheme val="minor"/>
      </font>
      <alignment horizontal="center" vertical="center" textRotation="0" wrapText="0" indent="0" justifyLastLine="0" shrinkToFit="0" readingOrder="0"/>
    </dxf>
    <dxf>
      <font>
        <strike val="0"/>
        <outline val="0"/>
        <shadow val="0"/>
        <u val="none"/>
        <vertAlign val="baseline"/>
        <sz val="11"/>
        <color theme="1" tint="0.24994659260841701"/>
        <name val="Calibri"/>
        <scheme val="minor"/>
      </font>
      <alignment horizontal="center" vertical="center" textRotation="0" wrapText="0" indent="0" justifyLastLine="0" shrinkToFit="0" readingOrder="0"/>
    </dxf>
    <dxf>
      <font>
        <b val="0"/>
        <i val="0"/>
        <strike val="0"/>
        <condense val="0"/>
        <extend val="0"/>
        <outline val="0"/>
        <shadow val="0"/>
        <u val="none"/>
        <vertAlign val="baseline"/>
        <sz val="11"/>
        <color theme="1" tint="0.24994659260841701"/>
        <name val="Calibri"/>
        <family val="2"/>
        <charset val="161"/>
        <scheme val="minor"/>
      </font>
      <alignment horizontal="center" vertical="center" textRotation="0" wrapText="0" indent="0" justifyLastLine="0" shrinkToFit="0" readingOrder="0"/>
    </dxf>
    <dxf>
      <font>
        <strike val="0"/>
        <outline val="0"/>
        <shadow val="0"/>
        <u val="none"/>
        <vertAlign val="baseline"/>
        <sz val="11"/>
        <color theme="1" tint="0.24994659260841701"/>
        <name val="Calibri"/>
        <scheme val="minor"/>
      </font>
      <alignment horizontal="center" vertical="center" textRotation="0" wrapText="0" indent="0" justifyLastLine="0" shrinkToFit="0" readingOrder="0"/>
    </dxf>
    <dxf>
      <font>
        <b val="0"/>
        <i val="0"/>
        <strike val="0"/>
        <condense val="0"/>
        <extend val="0"/>
        <outline val="0"/>
        <shadow val="0"/>
        <u val="none"/>
        <vertAlign val="baseline"/>
        <sz val="11"/>
        <color theme="1" tint="0.24994659260841701"/>
        <name val="Calibri"/>
        <family val="2"/>
        <charset val="161"/>
        <scheme val="minor"/>
      </font>
      <alignment horizontal="center" vertical="center" textRotation="0" wrapText="0" indent="0" justifyLastLine="0" shrinkToFit="0" readingOrder="0"/>
    </dxf>
    <dxf>
      <font>
        <strike val="0"/>
        <outline val="0"/>
        <shadow val="0"/>
        <u val="none"/>
        <vertAlign val="baseline"/>
        <sz val="11"/>
        <color theme="1" tint="0.24994659260841701"/>
        <name val="Calibri"/>
        <scheme val="minor"/>
      </font>
      <alignment horizontal="center" vertical="center" textRotation="0" wrapText="0" indent="0" justifyLastLine="0" shrinkToFit="0" readingOrder="0"/>
    </dxf>
    <dxf>
      <font>
        <b val="0"/>
        <i val="0"/>
        <strike val="0"/>
        <condense val="0"/>
        <extend val="0"/>
        <outline val="0"/>
        <shadow val="0"/>
        <u val="none"/>
        <vertAlign val="baseline"/>
        <sz val="11"/>
        <color theme="1" tint="0.24994659260841701"/>
        <name val="Calibri"/>
        <family val="2"/>
        <charset val="161"/>
        <scheme val="minor"/>
      </font>
      <alignment horizontal="center" vertical="center" textRotation="0" wrapText="0" indent="0" justifyLastLine="0" shrinkToFit="0" readingOrder="0"/>
    </dxf>
    <dxf>
      <font>
        <strike val="0"/>
        <outline val="0"/>
        <shadow val="0"/>
        <u val="none"/>
        <vertAlign val="baseline"/>
        <sz val="11"/>
        <color theme="1" tint="0.24994659260841701"/>
        <name val="Calibri"/>
        <scheme val="minor"/>
      </font>
      <alignment horizontal="center" vertical="center" textRotation="0" wrapText="0" indent="0" justifyLastLine="0" shrinkToFit="0" readingOrder="0"/>
    </dxf>
    <dxf>
      <font>
        <b val="0"/>
        <i val="0"/>
        <strike val="0"/>
        <condense val="0"/>
        <extend val="0"/>
        <outline val="0"/>
        <shadow val="0"/>
        <u val="none"/>
        <vertAlign val="baseline"/>
        <sz val="11"/>
        <color theme="1" tint="0.24994659260841701"/>
        <name val="Calibri"/>
        <family val="2"/>
        <charset val="161"/>
        <scheme val="minor"/>
      </font>
      <alignment horizontal="left" vertical="center" textRotation="0" wrapText="0" indent="1" justifyLastLine="0" shrinkToFit="0" readingOrder="0"/>
    </dxf>
    <dxf>
      <font>
        <strike val="0"/>
        <outline val="0"/>
        <shadow val="0"/>
        <u val="none"/>
        <vertAlign val="baseline"/>
        <sz val="11"/>
        <color theme="1" tint="0.24994659260841701"/>
        <name val="Calibri"/>
        <scheme val="minor"/>
      </font>
      <alignment horizontal="left" vertical="center" textRotation="0" wrapText="0" indent="1" justifyLastLine="0" shrinkToFit="0" readingOrder="0"/>
    </dxf>
    <dxf>
      <font>
        <b val="0"/>
        <i val="0"/>
        <strike val="0"/>
        <condense val="0"/>
        <extend val="0"/>
        <outline val="0"/>
        <shadow val="0"/>
        <u val="none"/>
        <vertAlign val="baseline"/>
        <sz val="11"/>
        <color theme="1" tint="0.24994659260841701"/>
        <name val="Calibri"/>
        <family val="2"/>
        <charset val="161"/>
        <scheme val="minor"/>
      </font>
      <alignment horizontal="right" vertical="center" textRotation="0" wrapText="0" indent="1" justifyLastLine="0" shrinkToFit="0" readingOrder="0"/>
    </dxf>
    <dxf>
      <font>
        <strike val="0"/>
        <outline val="0"/>
        <shadow val="0"/>
        <u val="none"/>
        <vertAlign val="baseline"/>
        <sz val="11"/>
        <color theme="1" tint="0.24994659260841701"/>
        <name val="Calibri"/>
        <scheme val="minor"/>
      </font>
      <alignment horizontal="right" vertical="center" textRotation="0" wrapText="0" indent="1" justifyLastLine="0" shrinkToFit="0" readingOrder="0"/>
    </dxf>
    <dxf>
      <font>
        <strike val="0"/>
        <outline val="0"/>
        <shadow val="0"/>
        <u val="none"/>
        <vertAlign val="baseline"/>
        <sz val="11"/>
        <color theme="1" tint="0.24994659260841701"/>
        <name val="Calibri"/>
        <scheme val="minor"/>
      </font>
    </dxf>
    <dxf>
      <font>
        <strike val="0"/>
        <outline val="0"/>
        <shadow val="0"/>
        <u val="none"/>
        <vertAlign val="baseline"/>
        <sz val="11"/>
        <color theme="0"/>
        <name val="Calibri"/>
        <family val="2"/>
        <scheme val="minor"/>
      </font>
    </dxf>
    <dxf>
      <font>
        <color theme="6"/>
      </font>
    </dxf>
    <dxf>
      <font>
        <b val="0"/>
        <i val="0"/>
        <color auto="1"/>
      </font>
      <fill>
        <patternFill>
          <bgColor theme="0"/>
        </patternFill>
      </fill>
      <border>
        <left style="thin">
          <color theme="0"/>
        </left>
        <right style="thin">
          <color theme="0"/>
        </right>
        <top style="thin">
          <color theme="0"/>
        </top>
        <bottom style="thin">
          <color theme="0"/>
        </bottom>
        <vertical/>
        <horizontal/>
      </border>
    </dxf>
    <dxf>
      <font>
        <b val="0"/>
        <i val="0"/>
        <color theme="0"/>
      </font>
      <fill>
        <patternFill>
          <bgColor theme="7" tint="-0.499984740745262"/>
        </patternFill>
      </fill>
      <border>
        <left style="thin">
          <color theme="0"/>
        </left>
        <right style="thin">
          <color theme="0"/>
        </right>
        <top style="thin">
          <color theme="0"/>
        </top>
        <bottom style="thin">
          <color theme="0"/>
        </bottom>
      </border>
    </dxf>
    <dxf>
      <font>
        <b val="0"/>
        <i val="0"/>
        <color theme="0"/>
      </font>
      <fill>
        <patternFill>
          <bgColor theme="6"/>
        </patternFill>
      </fill>
      <border>
        <left style="thin">
          <color theme="0"/>
        </left>
        <right style="thin">
          <color theme="0"/>
        </right>
        <top style="thin">
          <color theme="0"/>
        </top>
        <bottom style="thin">
          <color theme="0"/>
        </bottom>
      </border>
    </dxf>
    <dxf>
      <font>
        <b val="0"/>
        <i val="0"/>
        <color theme="0"/>
      </font>
      <fill>
        <patternFill>
          <bgColor theme="5" tint="-0.24994659260841701"/>
        </patternFill>
      </fill>
      <border>
        <left style="thin">
          <color theme="0"/>
        </left>
        <right style="thin">
          <color theme="0"/>
        </right>
        <top style="thin">
          <color theme="0"/>
        </top>
        <bottom style="thin">
          <color theme="0"/>
        </bottom>
      </border>
    </dxf>
    <dxf>
      <font>
        <b val="0"/>
        <i val="0"/>
        <color theme="0"/>
      </font>
      <fill>
        <patternFill>
          <bgColor theme="1" tint="0.24994659260841701"/>
        </patternFill>
      </fill>
      <border>
        <left style="thin">
          <color theme="0"/>
        </left>
        <right style="thin">
          <color theme="0"/>
        </right>
        <top style="thin">
          <color theme="0"/>
        </top>
        <bottom style="thin">
          <color theme="0"/>
        </bottom>
      </border>
    </dxf>
    <dxf>
      <font>
        <b/>
        <i val="0"/>
        <color theme="1"/>
      </font>
      <fill>
        <patternFill>
          <bgColor indexed="10"/>
        </patternFill>
      </fill>
    </dxf>
    <dxf>
      <font>
        <b/>
        <i val="0"/>
        <condense val="0"/>
        <extend val="0"/>
        <color indexed="16"/>
      </font>
      <fill>
        <patternFill>
          <bgColor indexed="13"/>
        </patternFill>
      </fill>
    </dxf>
    <dxf>
      <font>
        <b/>
        <i val="0"/>
        <condense val="0"/>
        <extend val="0"/>
        <color indexed="43"/>
      </font>
      <fill>
        <patternFill>
          <bgColor indexed="58"/>
        </patternFill>
      </fill>
    </dxf>
    <dxf>
      <font>
        <b val="0"/>
        <i val="0"/>
        <color theme="1" tint="0.24994659260841701"/>
      </font>
      <fill>
        <patternFill>
          <bgColor theme="2"/>
        </patternFill>
      </fill>
      <border diagonalUp="0" diagonalDown="0">
        <left style="thin">
          <color theme="0"/>
        </left>
        <right style="thin">
          <color theme="0"/>
        </right>
        <top style="thin">
          <color theme="2"/>
        </top>
        <bottom/>
        <vertical/>
        <horizontal/>
      </border>
    </dxf>
    <dxf>
      <font>
        <b/>
        <i val="0"/>
        <color theme="0"/>
      </font>
      <fill>
        <patternFill patternType="solid">
          <fgColor theme="1" tint="4.9989318521683403E-2"/>
          <bgColor theme="1" tint="4.9989318521683403E-2"/>
        </patternFill>
      </fill>
      <border diagonalUp="0" diagonalDown="0">
        <left style="thin">
          <color theme="0"/>
        </left>
        <right style="thin">
          <color theme="0"/>
        </right>
        <top/>
        <bottom style="thin">
          <color theme="2"/>
        </bottom>
        <vertical/>
        <horizontal/>
      </border>
    </dxf>
    <dxf>
      <font>
        <b val="0"/>
        <i val="0"/>
        <color theme="1" tint="0.24994659260841701"/>
      </font>
      <border diagonalUp="0" diagonalDown="0">
        <left/>
        <right/>
        <top/>
        <bottom/>
        <vertical/>
        <horizontal style="thin">
          <color theme="2"/>
        </horizontal>
      </border>
    </dxf>
  </dxfs>
  <tableStyles count="1" defaultTableStyle="TableStyleMedium2" defaultPivotStyle="PivotStyleLight16">
    <tableStyle name="Αναφορά επιδόσεων έργου" pivot="0" count="3" xr9:uid="{00000000-0011-0000-FFFF-FFFF00000000}">
      <tableStyleElement type="wholeTable" dxfId="56"/>
      <tableStyleElement type="headerRow" dxfId="55"/>
      <tableStyleElement type="firstRowStripe" dxfId="54"/>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Relationships xmlns="http://schemas.openxmlformats.org/package/2006/relationships"><Relationship Type="http://schemas.openxmlformats.org/officeDocument/2006/relationships/customXml" Target="/customXml/item2.xml" Id="rId8" /><Relationship Type="http://schemas.openxmlformats.org/officeDocument/2006/relationships/theme" Target="/xl/theme/theme11.xml" Id="rId3" /><Relationship Type="http://schemas.openxmlformats.org/officeDocument/2006/relationships/customXml" Target="/customXml/item12.xml" Id="rId7" /><Relationship Type="http://schemas.openxmlformats.org/officeDocument/2006/relationships/worksheet" Target="/xl/worksheets/sheet21.xml" Id="rId2" /><Relationship Type="http://schemas.openxmlformats.org/officeDocument/2006/relationships/worksheet" Target="/xl/worksheets/sheet12.xml" Id="rId1" /><Relationship Type="http://schemas.openxmlformats.org/officeDocument/2006/relationships/calcChain" Target="/xl/calcChain.xml" Id="rId6" /><Relationship Type="http://schemas.openxmlformats.org/officeDocument/2006/relationships/sharedStrings" Target="/xl/sharedStrings.xml" Id="rId5" /><Relationship Type="http://schemas.openxmlformats.org/officeDocument/2006/relationships/styles" Target="/xl/styles.xml" Id="rId4" /><Relationship Type="http://schemas.openxmlformats.org/officeDocument/2006/relationships/customXml" Target="/customXml/item33.xml" Id="rId9" /></Relationships>
</file>

<file path=xl/drawings/_rels/drawing12.xml.rels>&#65279;<?xml version="1.0" encoding="utf-8"?><Relationships xmlns="http://schemas.openxmlformats.org/package/2006/relationships"><Relationship Type="http://schemas.openxmlformats.org/officeDocument/2006/relationships/hyperlink" Target="#'&#927;&#961;&#953;&#963;&#956;&#959;&#943;'!A1" TargetMode="External" Id="rId1" /></Relationships>
</file>

<file path=xl/drawings/_rels/drawing21.xml.rels>&#65279;<?xml version="1.0" encoding="utf-8"?><Relationships xmlns="http://schemas.openxmlformats.org/package/2006/relationships"><Relationship Type="http://schemas.openxmlformats.org/officeDocument/2006/relationships/hyperlink" Target="#'&#913;&#957;&#945;&#966;&#959;&#961;&#940; &#945;&#960;&#972;&#948;&#959;&#963;&#951;&#962;'!A1" TargetMode="External" Id="rId1" /></Relationships>
</file>

<file path=xl/drawings/drawing12.xml><?xml version="1.0" encoding="utf-8"?>
<xdr:wsDr xmlns:xdr="http://schemas.openxmlformats.org/drawingml/2006/spreadsheetDrawing" xmlns:a="http://schemas.openxmlformats.org/drawingml/2006/main">
  <xdr:twoCellAnchor editAs="oneCell">
    <xdr:from>
      <xdr:col>18</xdr:col>
      <xdr:colOff>918211</xdr:colOff>
      <xdr:row>2</xdr:row>
      <xdr:rowOff>200024</xdr:rowOff>
    </xdr:from>
    <xdr:to>
      <xdr:col>19</xdr:col>
      <xdr:colOff>920117</xdr:colOff>
      <xdr:row>3</xdr:row>
      <xdr:rowOff>38099</xdr:rowOff>
    </xdr:to>
    <xdr:sp macro="" textlink="">
      <xdr:nvSpPr>
        <xdr:cNvPr id="2" name="Στρογγυλεμένο ορθογώνιο 1" descr="Σύνδεση περιήγησης στο φύλλο ορισμών">
          <a:hlinkClick xmlns:r="http://schemas.openxmlformats.org/officeDocument/2006/relationships" r:id="rId1" tooltip="Επιλέξτε για να μεταβείτε στο φύλλο εργασίας &quot;Ορισμοί&quot;"/>
          <a:extLst>
            <a:ext uri="{FF2B5EF4-FFF2-40B4-BE49-F238E27FC236}">
              <a16:creationId xmlns:a16="http://schemas.microsoft.com/office/drawing/2014/main" id="{00000000-0008-0000-0000-000002000000}"/>
            </a:ext>
          </a:extLst>
        </xdr:cNvPr>
        <xdr:cNvSpPr/>
      </xdr:nvSpPr>
      <xdr:spPr>
        <a:xfrm>
          <a:off x="14072236" y="714374"/>
          <a:ext cx="944881" cy="276225"/>
        </a:xfrm>
        <a:prstGeom prst="roundRect">
          <a:avLst>
            <a:gd name="adj" fmla="val 7292"/>
          </a:avLst>
        </a:prstGeom>
        <a:solidFill>
          <a:schemeClr val="accent1">
            <a:lumMod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rtl="0"/>
          <a:r>
            <a:rPr lang="el" sz="1100" b="1">
              <a:solidFill>
                <a:schemeClr val="bg1"/>
              </a:solidFill>
              <a:latin typeface="Calibri" panose="020F0502020204030204" pitchFamily="34" charset="0"/>
            </a:rPr>
            <a:t>ΟΡΙΣΜΟΙ</a:t>
          </a:r>
        </a:p>
      </xdr:txBody>
    </xdr:sp>
    <xdr:clientData fPrintsWithSheet="0"/>
  </xdr:twoCellAnchor>
</xdr:wsDr>
</file>

<file path=xl/drawings/drawing21.xml><?xml version="1.0" encoding="utf-8"?>
<xdr:wsDr xmlns:xdr="http://schemas.openxmlformats.org/drawingml/2006/spreadsheetDrawing" xmlns:a="http://schemas.openxmlformats.org/drawingml/2006/main">
  <xdr:twoCellAnchor editAs="oneCell">
    <xdr:from>
      <xdr:col>9</xdr:col>
      <xdr:colOff>438151</xdr:colOff>
      <xdr:row>2</xdr:row>
      <xdr:rowOff>85725</xdr:rowOff>
    </xdr:from>
    <xdr:to>
      <xdr:col>9</xdr:col>
      <xdr:colOff>1438275</xdr:colOff>
      <xdr:row>2</xdr:row>
      <xdr:rowOff>381000</xdr:rowOff>
    </xdr:to>
    <xdr:sp macro="" textlink="">
      <xdr:nvSpPr>
        <xdr:cNvPr id="2" name="Στρογγυλεμένο ορθογώνιο 1" descr="Κουμπί περιήγησης στο φύλλο αναφοράς επιδόσεων">
          <a:hlinkClick xmlns:r="http://schemas.openxmlformats.org/officeDocument/2006/relationships" r:id="rId1" tooltip="Επιλέξτε για να μεταβείτε στο φύλλο εργασίας &quot;Αναφορά απόδοσης&quot;"/>
          <a:extLst>
            <a:ext uri="{FF2B5EF4-FFF2-40B4-BE49-F238E27FC236}">
              <a16:creationId xmlns:a16="http://schemas.microsoft.com/office/drawing/2014/main" id="{00000000-0008-0000-0100-000002000000}"/>
            </a:ext>
          </a:extLst>
        </xdr:cNvPr>
        <xdr:cNvSpPr/>
      </xdr:nvSpPr>
      <xdr:spPr>
        <a:xfrm>
          <a:off x="12649201" y="600075"/>
          <a:ext cx="1000124" cy="295275"/>
        </a:xfrm>
        <a:prstGeom prst="roundRect">
          <a:avLst>
            <a:gd name="adj" fmla="val 6989"/>
          </a:avLst>
        </a:prstGeom>
        <a:solidFill>
          <a:schemeClr val="accent1">
            <a:lumMod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rtl="0"/>
          <a:r>
            <a:rPr lang="el" sz="1100" b="1">
              <a:solidFill>
                <a:schemeClr val="bg1"/>
              </a:solidFill>
              <a:latin typeface="Calibri" panose="020F0502020204030204" pitchFamily="34" charset="0"/>
            </a:rPr>
            <a:t>ΑΝΑΦΟΡΑ</a:t>
          </a:r>
          <a:endParaRPr lang="en-US" sz="1000" b="1">
            <a:solidFill>
              <a:schemeClr val="bg1"/>
            </a:solidFill>
            <a:latin typeface="Calibri" panose="020F0502020204030204" pitchFamily="34" charset="0"/>
          </a:endParaRPr>
        </a:p>
      </xdr:txBody>
    </xdr:sp>
    <xdr:clientData fPrintsWithSheet="0"/>
  </xdr:twoCellAnchor>
</xdr:wsDr>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0000000}" name="Απόδοση" displayName="Απόδοση" ref="B7:T25" headerRowDxfId="44" dataDxfId="43">
  <autoFilter ref="B7:T25" xr:uid="{00000000-0009-0000-0100-000003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autoFilter>
  <tableColumns count="19">
    <tableColumn id="1" xr3:uid="{00000000-0010-0000-0000-000001000000}" name="Α/Α" totalsRowLabel="Άθροισμα" dataDxfId="42" totalsRowDxfId="41"/>
    <tableColumn id="2" xr3:uid="{00000000-0010-0000-0000-000002000000}" name="Περιγραφή στοιχείου" dataDxfId="40" totalsRowDxfId="39"/>
    <tableColumn id="3" xr3:uid="{00000000-0010-0000-0000-000003000000}" name="Συνολικός Π.Ο. (€)" dataDxfId="38" totalsRowDxfId="37"/>
    <tableColumn id="4" xr3:uid="{00000000-0010-0000-0000-000004000000}" name="Π.Α. (€)" dataDxfId="36" totalsRowDxfId="35"/>
    <tableColumn id="5" xr3:uid="{00000000-0010-0000-0000-000005000000}" name="Ε.Α. (€)" dataDxfId="34" totalsRowDxfId="33"/>
    <tableColumn id="6" xr3:uid="{00000000-0010-0000-0000-000006000000}" name="Π. Κ. (€)" dataDxfId="32" totalsRowDxfId="31"/>
    <tableColumn id="19" xr3:uid="{00000000-0010-0000-0000-000013000000}" name="Π.Ε.Π. (€)" dataDxfId="30" totalsRowDxfId="29"/>
    <tableColumn id="7" xr3:uid="{00000000-0010-0000-0000-000007000000}" name="Δ.Κ. (€)" dataDxfId="28">
      <calculatedColumnFormula>Απόδοση[[#This Row],[Ε.Α. (€)]]-Απόδοση[[#This Row],[Π. Κ. (€)]]</calculatedColumnFormula>
    </tableColumn>
    <tableColumn id="8" xr3:uid="{00000000-0010-0000-0000-000008000000}" name="Δ.Κ. (%)" dataDxfId="27" totalsRowDxfId="26">
      <calculatedColumnFormula>IFERROR(Απόδοση[[#This Row],[Δ.Κ. (€)]]/Απόδοση[[#This Row],[Π.Α. (€)]],0)</calculatedColumnFormula>
    </tableColumn>
    <tableColumn id="9" xr3:uid="{00000000-0010-0000-0000-000009000000}" name="Δ.Χ. (€)" dataDxfId="25" totalsRowDxfId="24">
      <calculatedColumnFormula>IFERROR(Απόδοση[[#This Row],[Ε.Α. (€)]]-Απόδοση[[#This Row],[Π.Α. (€)]],0)</calculatedColumnFormula>
    </tableColumn>
    <tableColumn id="10" xr3:uid="{00000000-0010-0000-0000-00000A000000}" name="Δ.Χ. (%)" dataDxfId="23" totalsRowDxfId="22">
      <calculatedColumnFormula>IFERROR(Απόδοση[[#This Row],[Δ.Χ. (€)]]/Απόδοση[[#This Row],[Π.Α. (€)]],0)</calculatedColumnFormula>
    </tableColumn>
    <tableColumn id="11" xr3:uid="{00000000-0010-0000-0000-00000B000000}" name="Δ.Α.Κ." dataDxfId="2" totalsRowDxfId="21">
      <calculatedColumnFormula>IFERROR(Απόδοση[[#This Row],[Ε.Α. (€)]]/Απόδοση[[#This Row],[Π. Κ. (€)]],0)</calculatedColumnFormula>
    </tableColumn>
    <tableColumn id="12" xr3:uid="{00000000-0010-0000-0000-00000C000000}" name="Δ.Α.Χ." dataDxfId="1" totalsRowDxfId="20">
      <calculatedColumnFormula>IFERROR(Απόδοση[[#This Row],[Ε.Α. (€)]]/Απόδοση[[#This Row],[Π.Α. (€)]],0)</calculatedColumnFormula>
    </tableColumn>
    <tableColumn id="13" xr3:uid="{00000000-0010-0000-0000-00000D000000}" name="Ε.Ε.Ο." dataDxfId="19" totalsRowDxfId="18">
      <calculatedColumnFormula>IFERROR(Απόδοση[[#This Row],[Ε.Κ.Ο.]]-Απόδοση[[#This Row],[Π. Κ. (€)]],0)</calculatedColumnFormula>
    </tableColumn>
    <tableColumn id="14" xr3:uid="{00000000-0010-0000-0000-00000E000000}" name="Ε.Κ.Ο." dataDxfId="17" totalsRowDxfId="16">
      <calculatedColumnFormula>IFERROR(Απόδοση[[#This Row],[Συνολικός Π.Ο. (€)]]/Απόδοση[[#This Row],[Δ.Α.Κ.]],0)</calculatedColumnFormula>
    </tableColumn>
    <tableColumn id="15" xr3:uid="{00000000-0010-0000-0000-00000F000000}" name="Δ.Κ.Ο. (%)" dataDxfId="15" totalsRowDxfId="14">
      <calculatedColumnFormula>IFERROR(Απόδοση[[#This Row],[Δ.Κ.Ο. ($)]]/Απόδοση[[#This Row],[Συνολικός Π.Ο. (€)]],0)</calculatedColumnFormula>
    </tableColumn>
    <tableColumn id="16" xr3:uid="{00000000-0010-0000-0000-000010000000}" name="Δ.Κ.Ο. ($)" dataDxfId="13" totalsRowDxfId="12">
      <calculatedColumnFormula>IFERROR(Απόδοση[[#This Row],[Συνολικός Π.Ο. (€)]]-Απόδοση[[#This Row],[Ε.Κ.Ο.]],0)</calculatedColumnFormula>
    </tableColumn>
    <tableColumn id="17" xr3:uid="{00000000-0010-0000-0000-000011000000}" name="Μέσος δείκτης" dataDxfId="0" totalsRowDxfId="11">
      <calculatedColumnFormula>IFERROR((Απόδοση[[#This Row],[Δ.Α.Χ.]]+Απόδοση[[#This Row],[Δ.Α.Κ.]])/2,0)</calculatedColumnFormula>
    </tableColumn>
    <tableColumn id="18" xr3:uid="{00000000-0010-0000-0000-000012000000}" name="Κατάσταση" totalsRowFunction="count" dataDxfId="10" totalsRowDxfId="9">
      <calculatedColumnFormula>LOOKUP(Απόδοση[[#This Row],[Μέσος δείκτης]],Κατάσταση[Κατώτερο όριο τιμής],Κατάσταση[Κατάσταση])</calculatedColumnFormula>
    </tableColumn>
  </tableColumns>
  <tableStyleInfo name="Αναφορά επιδόσεων έργου" showFirstColumn="0" showLastColumn="0" showRowStripes="1" showColumnStripes="0"/>
  <extLst>
    <ext xmlns:x14="http://schemas.microsoft.com/office/spreadsheetml/2009/9/main" uri="{504A1905-F514-4f6f-8877-14C23A59335A}">
      <x14:table altTextSummary="Εισαγάγετε στοιχεία έργου, προβλεπόμενες, κερδισμένες και ακριβείς τιμές για τα παραδοτέα. Η διακύμανση κόστους, ο δείκτης επιδόσεων και η κατάσταση ενημερώνονται αυτόματα"/>
    </ext>
  </extLst>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1000000}" name="Ορισμοί" displayName="Ορισμοί" ref="B5:F18">
  <tableColumns count="5">
    <tableColumn id="1" xr3:uid="{00000000-0010-0000-0100-000001000000}" name="Α/Α" totalsRowLabel="Άθροισμα"/>
    <tableColumn id="2" xr3:uid="{00000000-0010-0000-0100-000002000000}" name="Μετρικό"/>
    <tableColumn id="3" xr3:uid="{00000000-0010-0000-0100-000003000000}" name="Συντόμ."/>
    <tableColumn id="4" xr3:uid="{00000000-0010-0000-0100-000004000000}" name="Περιγραφή" dataDxfId="8" totalsRowDxfId="7"/>
    <tableColumn id="5" xr3:uid="{00000000-0010-0000-0100-000005000000}" name="Τύπος/Τιμή" totalsRowFunction="count"/>
  </tableColumns>
  <tableStyleInfo name="Αναφορά επιδόσεων έργου" showFirstColumn="0" showLastColumn="0" showRowStripes="1" showColumnStripes="1"/>
  <extLst>
    <ext xmlns:x14="http://schemas.microsoft.com/office/spreadsheetml/2009/9/main" uri="{504A1905-F514-4f6f-8877-14C23A59335A}">
      <x14:table altTextSummary="Τροποποιήστε τα μετρικά, τις συντομογραφίες, την περιγραφή και τους τύπους σε αυτόν τον πίνακα"/>
    </ext>
  </extLst>
</table>
</file>

<file path=xl/tables/table3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2000000}" name="Κατάσταση" displayName="Κατάσταση" ref="H5:J9" totalsRowShown="0" headerRowDxfId="6">
  <sortState xmlns:xlrd2="http://schemas.microsoft.com/office/spreadsheetml/2017/richdata2" ref="H6:J9">
    <sortCondition ref="J5:J9"/>
  </sortState>
  <tableColumns count="3">
    <tableColumn id="1" xr3:uid="{00000000-0010-0000-0200-000001000000}" name="Κατάσταση" dataDxfId="5"/>
    <tableColumn id="4" xr3:uid="{00000000-0010-0000-0200-000004000000}" name="Περιγραφή" dataDxfId="4"/>
    <tableColumn id="2" xr3:uid="{00000000-0010-0000-0200-000002000000}" name="Κατώτερο όριο τιμής" dataDxfId="3"/>
  </tableColumns>
  <tableStyleInfo name="Αναφορά επιδόσεων έργου" showFirstColumn="0" showLastColumn="0" showRowStripes="1" showColumnStripes="0"/>
  <extLst>
    <ext xmlns:x14="http://schemas.microsoft.com/office/spreadsheetml/2009/9/main" uri="{504A1905-F514-4f6f-8877-14C23A59335A}">
      <x14:table altTextSummary="Η μορφή για τη στήλη Κατάσταση στο φύλλο εργασίας Αναφορά βρίσκεται σε αυτόν τον πίνακα. Εισαγωγή κατώτερου ορίου τιμών σε αύξουσα σειρά"/>
    </ext>
  </extLst>
</table>
</file>

<file path=xl/theme/theme11.xml><?xml version="1.0" encoding="utf-8"?>
<a:theme xmlns:a="http://schemas.openxmlformats.org/drawingml/2006/main" name="Office Theme">
  <a:themeElements>
    <a:clrScheme name="ProjectPerformanceReport_colors">
      <a:dk1>
        <a:srgbClr val="000000"/>
      </a:dk1>
      <a:lt1>
        <a:srgbClr val="FFFFFF"/>
      </a:lt1>
      <a:dk2>
        <a:srgbClr val="323232"/>
      </a:dk2>
      <a:lt2>
        <a:srgbClr val="F0F9F9"/>
      </a:lt2>
      <a:accent1>
        <a:srgbClr val="00AFDB"/>
      </a:accent1>
      <a:accent2>
        <a:srgbClr val="5E9732"/>
      </a:accent2>
      <a:accent3>
        <a:srgbClr val="B5121B"/>
      </a:accent3>
      <a:accent4>
        <a:srgbClr val="EC881D"/>
      </a:accent4>
      <a:accent5>
        <a:srgbClr val="6054A4"/>
      </a:accent5>
      <a:accent6>
        <a:srgbClr val="EBB304"/>
      </a:accent6>
      <a:hlink>
        <a:srgbClr val="00AFDB"/>
      </a:hlink>
      <a:folHlink>
        <a:srgbClr val="6054A4"/>
      </a:folHlink>
    </a:clrScheme>
    <a:fontScheme name="ProjectPerformanceReport_fonts">
      <a:majorFont>
        <a:latin typeface="Cambria"/>
        <a:ea typeface=""/>
        <a:cs typeface=""/>
      </a:majorFont>
      <a:minorFont>
        <a:latin typeface="Calibri"/>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2.xml.rels>&#65279;<?xml version="1.0" encoding="utf-8"?><Relationships xmlns="http://schemas.openxmlformats.org/package/2006/relationships"><Relationship Type="http://schemas.openxmlformats.org/officeDocument/2006/relationships/table" Target="/xl/tables/table13.xml" Id="rId3" /><Relationship Type="http://schemas.openxmlformats.org/officeDocument/2006/relationships/drawing" Target="/xl/drawings/drawing12.xml" Id="rId2" /><Relationship Type="http://schemas.openxmlformats.org/officeDocument/2006/relationships/printerSettings" Target="/xl/printerSettings/printerSettings12.bin" Id="rId1" /></Relationships>
</file>

<file path=xl/worksheets/_rels/sheet21.xml.rels>&#65279;<?xml version="1.0" encoding="utf-8"?><Relationships xmlns="http://schemas.openxmlformats.org/package/2006/relationships"><Relationship Type="http://schemas.openxmlformats.org/officeDocument/2006/relationships/table" Target="/xl/tables/table21.xml" Id="rId3" /><Relationship Type="http://schemas.openxmlformats.org/officeDocument/2006/relationships/drawing" Target="/xl/drawings/drawing21.xml" Id="rId2" /><Relationship Type="http://schemas.openxmlformats.org/officeDocument/2006/relationships/printerSettings" Target="/xl/printerSettings/printerSettings21.bin" Id="rId1" /><Relationship Type="http://schemas.openxmlformats.org/officeDocument/2006/relationships/table" Target="/xl/tables/table32.xml" Id="rId4" /></Relationships>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4"/>
    <pageSetUpPr autoPageBreaks="0" fitToPage="1"/>
  </sheetPr>
  <dimension ref="A1:T25"/>
  <sheetViews>
    <sheetView showGridLines="0" tabSelected="1" zoomScaleNormal="100" workbookViewId="0"/>
  </sheetViews>
  <sheetFormatPr defaultColWidth="9.140625" defaultRowHeight="30" customHeight="1" x14ac:dyDescent="0.25"/>
  <cols>
    <col min="1" max="1" width="1.7109375" customWidth="1"/>
    <col min="2" max="2" width="9.140625" customWidth="1"/>
    <col min="3" max="3" width="21.7109375" bestFit="1" customWidth="1"/>
    <col min="4" max="4" width="18.7109375" customWidth="1"/>
    <col min="5" max="5" width="7.5703125" bestFit="1" customWidth="1"/>
    <col min="6" max="6" width="13.28515625" bestFit="1" customWidth="1"/>
    <col min="7" max="7" width="11.7109375" bestFit="1" customWidth="1"/>
    <col min="8" max="8" width="9.140625" bestFit="1" customWidth="1"/>
    <col min="9" max="12" width="10.28515625" customWidth="1"/>
    <col min="13" max="13" width="11.7109375" customWidth="1"/>
    <col min="14" max="18" width="10.28515625" customWidth="1"/>
    <col min="19" max="19" width="14.140625" bestFit="1" customWidth="1"/>
    <col min="20" max="20" width="14" customWidth="1"/>
    <col min="21" max="21" width="1.28515625" customWidth="1"/>
  </cols>
  <sheetData>
    <row r="1" spans="1:20" ht="15" x14ac:dyDescent="0.25">
      <c r="I1" s="4"/>
      <c r="J1" s="4"/>
      <c r="K1" s="4"/>
      <c r="L1" s="4"/>
      <c r="M1" s="5"/>
      <c r="N1" s="5"/>
      <c r="O1" s="4"/>
      <c r="P1" s="4"/>
      <c r="Q1" s="4"/>
      <c r="R1" s="4"/>
      <c r="S1" s="40" t="s">
        <v>51</v>
      </c>
      <c r="T1" s="40"/>
    </row>
    <row r="2" spans="1:20" ht="25.5" x14ac:dyDescent="0.35">
      <c r="B2" s="42" t="s">
        <v>0</v>
      </c>
      <c r="C2" s="42"/>
      <c r="D2" s="42"/>
      <c r="E2" s="42"/>
      <c r="F2" s="42"/>
      <c r="G2" s="42"/>
      <c r="H2" s="42"/>
      <c r="I2" s="42"/>
      <c r="J2" s="42"/>
      <c r="K2" s="42"/>
      <c r="L2" s="42"/>
      <c r="M2" s="42"/>
      <c r="N2" s="42"/>
      <c r="O2" s="42"/>
      <c r="P2" s="42"/>
      <c r="Q2" s="42"/>
      <c r="R2" s="42"/>
      <c r="S2" s="40"/>
      <c r="T2" s="40"/>
    </row>
    <row r="3" spans="1:20" ht="34.5" x14ac:dyDescent="0.25">
      <c r="B3" s="44" t="s">
        <v>1</v>
      </c>
      <c r="C3" s="44"/>
      <c r="D3" s="44"/>
      <c r="E3" s="44"/>
      <c r="F3" s="44"/>
      <c r="G3" s="44"/>
      <c r="H3" s="44"/>
      <c r="I3" s="44"/>
      <c r="J3" s="44"/>
      <c r="K3" s="44"/>
      <c r="L3" s="44"/>
      <c r="M3" s="44"/>
      <c r="N3" s="44"/>
      <c r="O3" s="44"/>
      <c r="P3" s="44"/>
      <c r="Q3" s="44"/>
      <c r="R3" s="44"/>
      <c r="S3" s="40"/>
      <c r="T3" s="40"/>
    </row>
    <row r="4" spans="1:20" ht="15" x14ac:dyDescent="0.25">
      <c r="I4" s="4"/>
      <c r="J4" s="4"/>
      <c r="K4" s="4"/>
      <c r="L4" s="4"/>
      <c r="M4" s="5"/>
      <c r="N4" s="5"/>
      <c r="O4" s="4"/>
      <c r="P4" s="4"/>
      <c r="Q4" s="4"/>
      <c r="R4" s="4"/>
      <c r="S4" s="40"/>
      <c r="T4" s="40"/>
    </row>
    <row r="5" spans="1:20" ht="15" x14ac:dyDescent="0.25">
      <c r="B5" s="15"/>
      <c r="C5" s="15"/>
      <c r="D5" s="43" t="s">
        <v>29</v>
      </c>
      <c r="E5" s="43"/>
      <c r="F5" s="16" t="s">
        <v>32</v>
      </c>
      <c r="G5" s="16" t="s">
        <v>34</v>
      </c>
      <c r="H5" s="16"/>
      <c r="I5" s="43" t="s">
        <v>37</v>
      </c>
      <c r="J5" s="43"/>
      <c r="K5" s="43" t="s">
        <v>40</v>
      </c>
      <c r="L5" s="43"/>
      <c r="M5" s="43" t="s">
        <v>43</v>
      </c>
      <c r="N5" s="43"/>
      <c r="O5" s="43" t="s">
        <v>46</v>
      </c>
      <c r="P5" s="43"/>
      <c r="Q5" s="43"/>
      <c r="R5" s="43"/>
      <c r="S5" s="40"/>
      <c r="T5" s="40"/>
    </row>
    <row r="6" spans="1:20" ht="6" customHeight="1" x14ac:dyDescent="0.25">
      <c r="B6" s="17"/>
      <c r="C6" s="17"/>
      <c r="D6" s="18"/>
      <c r="E6" s="19"/>
      <c r="F6" s="20"/>
      <c r="G6" s="20"/>
      <c r="H6" s="16"/>
      <c r="I6" s="18"/>
      <c r="J6" s="19"/>
      <c r="K6" s="18"/>
      <c r="L6" s="19"/>
      <c r="M6" s="18"/>
      <c r="N6" s="19"/>
      <c r="O6" s="18"/>
      <c r="P6" s="21"/>
      <c r="Q6" s="21"/>
      <c r="R6" s="19"/>
      <c r="S6" s="40"/>
      <c r="T6" s="40"/>
    </row>
    <row r="7" spans="1:20" ht="30" customHeight="1" x14ac:dyDescent="0.25">
      <c r="B7" s="37" t="s">
        <v>2</v>
      </c>
      <c r="C7" s="38" t="s">
        <v>21</v>
      </c>
      <c r="D7" s="39" t="s">
        <v>30</v>
      </c>
      <c r="E7" s="37" t="s">
        <v>31</v>
      </c>
      <c r="F7" s="37" t="s">
        <v>33</v>
      </c>
      <c r="G7" s="37" t="s">
        <v>35</v>
      </c>
      <c r="H7" s="37" t="s">
        <v>36</v>
      </c>
      <c r="I7" s="37" t="s">
        <v>38</v>
      </c>
      <c r="J7" s="37" t="s">
        <v>39</v>
      </c>
      <c r="K7" s="37" t="s">
        <v>41</v>
      </c>
      <c r="L7" s="37" t="s">
        <v>42</v>
      </c>
      <c r="M7" s="37" t="s">
        <v>44</v>
      </c>
      <c r="N7" s="37" t="s">
        <v>45</v>
      </c>
      <c r="O7" s="37" t="s">
        <v>47</v>
      </c>
      <c r="P7" s="37" t="s">
        <v>48</v>
      </c>
      <c r="Q7" s="37" t="s">
        <v>49</v>
      </c>
      <c r="R7" s="37" t="s">
        <v>50</v>
      </c>
      <c r="S7" s="37" t="s">
        <v>52</v>
      </c>
      <c r="T7" s="37" t="s">
        <v>53</v>
      </c>
    </row>
    <row r="8" spans="1:20" ht="30" customHeight="1" x14ac:dyDescent="0.25">
      <c r="A8" s="3"/>
      <c r="B8" s="22" t="s">
        <v>3</v>
      </c>
      <c r="C8" s="23" t="s">
        <v>22</v>
      </c>
      <c r="D8" s="24">
        <f>SUM(D9,D13)</f>
        <v>489</v>
      </c>
      <c r="E8" s="24">
        <f>SUM(E9,E13)</f>
        <v>254</v>
      </c>
      <c r="F8" s="24">
        <f>SUM(F9,F13)</f>
        <v>225</v>
      </c>
      <c r="G8" s="24">
        <f>SUM(G9,G13)</f>
        <v>266</v>
      </c>
      <c r="H8" s="24"/>
      <c r="I8" s="25">
        <f>Απόδοση[[#This Row],[Ε.Α. (€)]]-Απόδοση[[#This Row],[Π. Κ. (€)]]</f>
        <v>-41</v>
      </c>
      <c r="J8" s="26">
        <f>IFERROR(Απόδοση[[#This Row],[Δ.Κ. (€)]]/Απόδοση[[#This Row],[Π.Α. (€)]],0)</f>
        <v>-0.16141732283464566</v>
      </c>
      <c r="K8" s="25">
        <f>IFERROR(Απόδοση[[#This Row],[Ε.Α. (€)]]-Απόδοση[[#This Row],[Π.Α. (€)]],0)</f>
        <v>-29</v>
      </c>
      <c r="L8" s="26">
        <f>IFERROR(Απόδοση[[#This Row],[Δ.Χ. (€)]]/Απόδοση[[#This Row],[Π.Α. (€)]],0)</f>
        <v>-0.1141732283464567</v>
      </c>
      <c r="M8" s="27">
        <f>IFERROR(Απόδοση[[#This Row],[Ε.Α. (€)]]/Απόδοση[[#This Row],[Π. Κ. (€)]],0)</f>
        <v>0.84586466165413532</v>
      </c>
      <c r="N8" s="27">
        <f>IFERROR(Απόδοση[[#This Row],[Ε.Α. (€)]]/Απόδοση[[#This Row],[Π.Α. (€)]],0)</f>
        <v>0.88582677165354329</v>
      </c>
      <c r="O8" s="28">
        <f>IFERROR(Απόδοση[[#This Row],[Ε.Κ.Ο.]]-Απόδοση[[#This Row],[Π. Κ. (€)]],0)</f>
        <v>312.10666666666668</v>
      </c>
      <c r="P8" s="28">
        <f>IFERROR(Απόδοση[[#This Row],[Συνολικός Π.Ο. (€)]]/Απόδοση[[#This Row],[Δ.Α.Κ.]],0)</f>
        <v>578.10666666666668</v>
      </c>
      <c r="Q8" s="26">
        <f>IFERROR(Απόδοση[[#This Row],[Δ.Κ.Ο. ($)]]/Απόδοση[[#This Row],[Συνολικός Π.Ο. (€)]],0)</f>
        <v>-0.18222222222222226</v>
      </c>
      <c r="R8" s="25">
        <f>IFERROR(Απόδοση[[#This Row],[Συνολικός Π.Ο. (€)]]-Απόδοση[[#This Row],[Ε.Κ.Ο.]],0)</f>
        <v>-89.106666666666683</v>
      </c>
      <c r="S8" s="27">
        <f>IFERROR((Απόδοση[[#This Row],[Δ.Α.Χ.]]+Απόδοση[[#This Row],[Δ.Α.Κ.]])/2,0)</f>
        <v>0.86584571665383936</v>
      </c>
      <c r="T8" s="29" t="str">
        <f>LOOKUP(Απόδοση[[#This Row],[Μέσος δείκτης]],Κατάσταση[Κατώτερο όριο τιμής],Κατάσταση[Κατάσταση])</f>
        <v>ΠΟΡΤΟΚΑΛΙ</v>
      </c>
    </row>
    <row r="9" spans="1:20" ht="30" customHeight="1" x14ac:dyDescent="0.25">
      <c r="A9" s="3"/>
      <c r="B9" s="11" t="s">
        <v>4</v>
      </c>
      <c r="C9" s="13" t="s">
        <v>23</v>
      </c>
      <c r="D9" s="6">
        <f>SUM(D10:D12)</f>
        <v>186</v>
      </c>
      <c r="E9" s="6">
        <f>SUM(E10:E12)</f>
        <v>93</v>
      </c>
      <c r="F9" s="6">
        <f>SUM(F10:F12)</f>
        <v>90</v>
      </c>
      <c r="G9" s="6">
        <f>SUM(G10:G12)</f>
        <v>100</v>
      </c>
      <c r="H9" s="6"/>
      <c r="I9" s="30">
        <f>Απόδοση[[#This Row],[Ε.Α. (€)]]-Απόδοση[[#This Row],[Π. Κ. (€)]]</f>
        <v>-10</v>
      </c>
      <c r="J9" s="31">
        <f>IFERROR(Απόδοση[[#This Row],[Δ.Κ. (€)]]/Απόδοση[[#This Row],[Π.Α. (€)]],0)</f>
        <v>-0.10752688172043011</v>
      </c>
      <c r="K9" s="30">
        <f>IFERROR(Απόδοση[[#This Row],[Ε.Α. (€)]]-Απόδοση[[#This Row],[Π.Α. (€)]],0)</f>
        <v>-3</v>
      </c>
      <c r="L9" s="31">
        <f>IFERROR(Απόδοση[[#This Row],[Δ.Χ. (€)]]/Απόδοση[[#This Row],[Π.Α. (€)]],0)</f>
        <v>-3.2258064516129031E-2</v>
      </c>
      <c r="M9" s="10">
        <f>IFERROR(Απόδοση[[#This Row],[Ε.Α. (€)]]/Απόδοση[[#This Row],[Π. Κ. (€)]],0)</f>
        <v>0.9</v>
      </c>
      <c r="N9" s="10">
        <f>IFERROR(Απόδοση[[#This Row],[Ε.Α. (€)]]/Απόδοση[[#This Row],[Π.Α. (€)]],0)</f>
        <v>0.967741935483871</v>
      </c>
      <c r="O9" s="12">
        <f>IFERROR(Απόδοση[[#This Row],[Ε.Κ.Ο.]]-Απόδοση[[#This Row],[Π. Κ. (€)]],0)</f>
        <v>106.66666666666666</v>
      </c>
      <c r="P9" s="12">
        <f>IFERROR(Απόδοση[[#This Row],[Συνολικός Π.Ο. (€)]]/Απόδοση[[#This Row],[Δ.Α.Κ.]],0)</f>
        <v>206.66666666666666</v>
      </c>
      <c r="Q9" s="31">
        <f>IFERROR(Απόδοση[[#This Row],[Δ.Κ.Ο. ($)]]/Απόδοση[[#This Row],[Συνολικός Π.Ο. (€)]],0)</f>
        <v>-0.11111111111111106</v>
      </c>
      <c r="R9" s="30">
        <f>IFERROR(Απόδοση[[#This Row],[Συνολικός Π.Ο. (€)]]-Απόδοση[[#This Row],[Ε.Κ.Ο.]],0)</f>
        <v>-20.666666666666657</v>
      </c>
      <c r="S9" s="10">
        <f>IFERROR((Απόδοση[[#This Row],[Δ.Α.Χ.]]+Απόδοση[[#This Row],[Δ.Α.Κ.]])/2,0)</f>
        <v>0.93387096774193545</v>
      </c>
      <c r="T9" s="32" t="str">
        <f>LOOKUP(Απόδοση[[#This Row],[Μέσος δείκτης]],Κατάσταση[Κατώτερο όριο τιμής],Κατάσταση[Κατάσταση])</f>
        <v>ΠΟΡΤΟΚΑΛΙ</v>
      </c>
    </row>
    <row r="10" spans="1:20" ht="30" customHeight="1" x14ac:dyDescent="0.25">
      <c r="B10" s="11" t="s">
        <v>5</v>
      </c>
      <c r="C10" s="14" t="s">
        <v>24</v>
      </c>
      <c r="D10" s="6">
        <v>100</v>
      </c>
      <c r="E10" s="6">
        <v>55</v>
      </c>
      <c r="F10" s="6">
        <v>50</v>
      </c>
      <c r="G10" s="6">
        <v>60</v>
      </c>
      <c r="H10" s="6"/>
      <c r="I10" s="30">
        <f>Απόδοση[[#This Row],[Ε.Α. (€)]]-Απόδοση[[#This Row],[Π. Κ. (€)]]</f>
        <v>-10</v>
      </c>
      <c r="J10" s="31">
        <f>IFERROR(Απόδοση[[#This Row],[Δ.Κ. (€)]]/Απόδοση[[#This Row],[Π.Α. (€)]],0)</f>
        <v>-0.18181818181818182</v>
      </c>
      <c r="K10" s="30">
        <f>IFERROR(Απόδοση[[#This Row],[Ε.Α. (€)]]-Απόδοση[[#This Row],[Π.Α. (€)]],0)</f>
        <v>-5</v>
      </c>
      <c r="L10" s="31">
        <f>IFERROR(Απόδοση[[#This Row],[Δ.Χ. (€)]]/Απόδοση[[#This Row],[Π.Α. (€)]],0)</f>
        <v>-9.0909090909090912E-2</v>
      </c>
      <c r="M10" s="10">
        <f>IFERROR(Απόδοση[[#This Row],[Ε.Α. (€)]]/Απόδοση[[#This Row],[Π. Κ. (€)]],0)</f>
        <v>0.83333333333333337</v>
      </c>
      <c r="N10" s="10">
        <f>IFERROR(Απόδοση[[#This Row],[Ε.Α. (€)]]/Απόδοση[[#This Row],[Π.Α. (€)]],0)</f>
        <v>0.90909090909090906</v>
      </c>
      <c r="O10" s="12">
        <f>IFERROR(Απόδοση[[#This Row],[Ε.Κ.Ο.]]-Απόδοση[[#This Row],[Π. Κ. (€)]],0)</f>
        <v>60</v>
      </c>
      <c r="P10" s="12">
        <f>IFERROR(Απόδοση[[#This Row],[Συνολικός Π.Ο. (€)]]/Απόδοση[[#This Row],[Δ.Α.Κ.]],0)</f>
        <v>120</v>
      </c>
      <c r="Q10" s="31">
        <f>IFERROR(Απόδοση[[#This Row],[Δ.Κ.Ο. ($)]]/Απόδοση[[#This Row],[Συνολικός Π.Ο. (€)]],0)</f>
        <v>-0.2</v>
      </c>
      <c r="R10" s="30">
        <f>IFERROR(Απόδοση[[#This Row],[Συνολικός Π.Ο. (€)]]-Απόδοση[[#This Row],[Ε.Κ.Ο.]],0)</f>
        <v>-20</v>
      </c>
      <c r="S10" s="10">
        <f>IFERROR((Απόδοση[[#This Row],[Δ.Α.Χ.]]+Απόδοση[[#This Row],[Δ.Α.Κ.]])/2,0)</f>
        <v>0.87121212121212122</v>
      </c>
      <c r="T10" s="32" t="str">
        <f>LOOKUP(Απόδοση[[#This Row],[Μέσος δείκτης]],Κατάσταση[Κατώτερο όριο τιμής],Κατάσταση[Κατάσταση])</f>
        <v>ΠΟΡΤΟΚΑΛΙ</v>
      </c>
    </row>
    <row r="11" spans="1:20" ht="30" customHeight="1" x14ac:dyDescent="0.25">
      <c r="B11" s="11" t="s">
        <v>6</v>
      </c>
      <c r="C11" s="14" t="s">
        <v>25</v>
      </c>
      <c r="D11" s="6">
        <v>28</v>
      </c>
      <c r="E11" s="6">
        <v>13</v>
      </c>
      <c r="F11" s="6">
        <v>14</v>
      </c>
      <c r="G11" s="6">
        <v>18</v>
      </c>
      <c r="H11" s="6"/>
      <c r="I11" s="30">
        <f>Απόδοση[[#This Row],[Ε.Α. (€)]]-Απόδοση[[#This Row],[Π. Κ. (€)]]</f>
        <v>-4</v>
      </c>
      <c r="J11" s="31">
        <f>IFERROR(Απόδοση[[#This Row],[Δ.Κ. (€)]]/Απόδοση[[#This Row],[Π.Α. (€)]],0)</f>
        <v>-0.30769230769230771</v>
      </c>
      <c r="K11" s="30">
        <f>IFERROR(Απόδοση[[#This Row],[Ε.Α. (€)]]-Απόδοση[[#This Row],[Π.Α. (€)]],0)</f>
        <v>1</v>
      </c>
      <c r="L11" s="31">
        <f>IFERROR(Απόδοση[[#This Row],[Δ.Χ. (€)]]/Απόδοση[[#This Row],[Π.Α. (€)]],0)</f>
        <v>7.6923076923076927E-2</v>
      </c>
      <c r="M11" s="10">
        <f>IFERROR(Απόδοση[[#This Row],[Ε.Α. (€)]]/Απόδοση[[#This Row],[Π. Κ. (€)]],0)</f>
        <v>0.77777777777777779</v>
      </c>
      <c r="N11" s="10">
        <f>IFERROR(Απόδοση[[#This Row],[Ε.Α. (€)]]/Απόδοση[[#This Row],[Π.Α. (€)]],0)</f>
        <v>1.0769230769230769</v>
      </c>
      <c r="O11" s="12">
        <f>IFERROR(Απόδοση[[#This Row],[Ε.Κ.Ο.]]-Απόδοση[[#This Row],[Π. Κ. (€)]],0)</f>
        <v>18</v>
      </c>
      <c r="P11" s="12">
        <f>IFERROR(Απόδοση[[#This Row],[Συνολικός Π.Ο. (€)]]/Απόδοση[[#This Row],[Δ.Α.Κ.]],0)</f>
        <v>36</v>
      </c>
      <c r="Q11" s="31">
        <f>IFERROR(Απόδοση[[#This Row],[Δ.Κ.Ο. ($)]]/Απόδοση[[#This Row],[Συνολικός Π.Ο. (€)]],0)</f>
        <v>-0.2857142857142857</v>
      </c>
      <c r="R11" s="30">
        <f>IFERROR(Απόδοση[[#This Row],[Συνολικός Π.Ο. (€)]]-Απόδοση[[#This Row],[Ε.Κ.Ο.]],0)</f>
        <v>-8</v>
      </c>
      <c r="S11" s="10">
        <f>IFERROR((Απόδοση[[#This Row],[Δ.Α.Χ.]]+Απόδοση[[#This Row],[Δ.Α.Κ.]])/2,0)</f>
        <v>0.92735042735042739</v>
      </c>
      <c r="T11" s="32" t="str">
        <f>LOOKUP(Απόδοση[[#This Row],[Μέσος δείκτης]],Κατάσταση[Κατώτερο όριο τιμής],Κατάσταση[Κατάσταση])</f>
        <v>ΠΟΡΤΟΚΑΛΙ</v>
      </c>
    </row>
    <row r="12" spans="1:20" ht="30" customHeight="1" x14ac:dyDescent="0.25">
      <c r="B12" s="11" t="s">
        <v>7</v>
      </c>
      <c r="C12" s="14" t="s">
        <v>26</v>
      </c>
      <c r="D12" s="6">
        <v>58</v>
      </c>
      <c r="E12" s="6">
        <v>25</v>
      </c>
      <c r="F12" s="6">
        <v>26</v>
      </c>
      <c r="G12" s="6">
        <v>22</v>
      </c>
      <c r="H12" s="6"/>
      <c r="I12" s="30">
        <f>Απόδοση[[#This Row],[Ε.Α. (€)]]-Απόδοση[[#This Row],[Π. Κ. (€)]]</f>
        <v>4</v>
      </c>
      <c r="J12" s="31">
        <f>IFERROR(Απόδοση[[#This Row],[Δ.Κ. (€)]]/Απόδοση[[#This Row],[Π.Α. (€)]],0)</f>
        <v>0.16</v>
      </c>
      <c r="K12" s="30">
        <f>IFERROR(Απόδοση[[#This Row],[Ε.Α. (€)]]-Απόδοση[[#This Row],[Π.Α. (€)]],0)</f>
        <v>1</v>
      </c>
      <c r="L12" s="31">
        <f>IFERROR(Απόδοση[[#This Row],[Δ.Χ. (€)]]/Απόδοση[[#This Row],[Π.Α. (€)]],0)</f>
        <v>0.04</v>
      </c>
      <c r="M12" s="10">
        <f>IFERROR(Απόδοση[[#This Row],[Ε.Α. (€)]]/Απόδοση[[#This Row],[Π. Κ. (€)]],0)</f>
        <v>1.1818181818181819</v>
      </c>
      <c r="N12" s="10">
        <f>IFERROR(Απόδοση[[#This Row],[Ε.Α. (€)]]/Απόδοση[[#This Row],[Π.Α. (€)]],0)</f>
        <v>1.04</v>
      </c>
      <c r="O12" s="12">
        <f>IFERROR(Απόδοση[[#This Row],[Ε.Κ.Ο.]]-Απόδοση[[#This Row],[Π. Κ. (€)]],0)</f>
        <v>27.076923076923073</v>
      </c>
      <c r="P12" s="12">
        <f>IFERROR(Απόδοση[[#This Row],[Συνολικός Π.Ο. (€)]]/Απόδοση[[#This Row],[Δ.Α.Κ.]],0)</f>
        <v>49.076923076923073</v>
      </c>
      <c r="Q12" s="31">
        <f>IFERROR(Απόδοση[[#This Row],[Δ.Κ.Ο. ($)]]/Απόδοση[[#This Row],[Συνολικός Π.Ο. (€)]],0)</f>
        <v>0.15384615384615391</v>
      </c>
      <c r="R12" s="30">
        <f>IFERROR(Απόδοση[[#This Row],[Συνολικός Π.Ο. (€)]]-Απόδοση[[#This Row],[Ε.Κ.Ο.]],0)</f>
        <v>8.9230769230769269</v>
      </c>
      <c r="S12" s="10">
        <f>IFERROR((Απόδοση[[#This Row],[Δ.Α.Χ.]]+Απόδοση[[#This Row],[Δ.Α.Κ.]])/2,0)</f>
        <v>1.1109090909090908</v>
      </c>
      <c r="T12" s="32" t="str">
        <f>LOOKUP(Απόδοση[[#This Row],[Μέσος δείκτης]],Κατάσταση[Κατώτερο όριο τιμής],Κατάσταση[Κατάσταση])</f>
        <v>ΠΡΑΣΙΝΟ</v>
      </c>
    </row>
    <row r="13" spans="1:20" ht="30" customHeight="1" x14ac:dyDescent="0.25">
      <c r="A13" s="3"/>
      <c r="B13" s="11" t="s">
        <v>8</v>
      </c>
      <c r="C13" s="13" t="s">
        <v>27</v>
      </c>
      <c r="D13" s="6">
        <f>SUM(D14:D16)</f>
        <v>303</v>
      </c>
      <c r="E13" s="6">
        <f>SUM(E14:E16)</f>
        <v>161</v>
      </c>
      <c r="F13" s="6">
        <f>SUM(F14:F16)</f>
        <v>135</v>
      </c>
      <c r="G13" s="6">
        <f>SUM(G14:G16)</f>
        <v>166</v>
      </c>
      <c r="H13" s="6"/>
      <c r="I13" s="30">
        <f>Απόδοση[[#This Row],[Ε.Α. (€)]]-Απόδοση[[#This Row],[Π. Κ. (€)]]</f>
        <v>-31</v>
      </c>
      <c r="J13" s="31">
        <f>IFERROR(Απόδοση[[#This Row],[Δ.Κ. (€)]]/Απόδοση[[#This Row],[Π.Α. (€)]],0)</f>
        <v>-0.19254658385093168</v>
      </c>
      <c r="K13" s="30">
        <f>IFERROR(Απόδοση[[#This Row],[Ε.Α. (€)]]-Απόδοση[[#This Row],[Π.Α. (€)]],0)</f>
        <v>-26</v>
      </c>
      <c r="L13" s="31">
        <f>IFERROR(Απόδοση[[#This Row],[Δ.Χ. (€)]]/Απόδοση[[#This Row],[Π.Α. (€)]],0)</f>
        <v>-0.16149068322981366</v>
      </c>
      <c r="M13" s="10">
        <f>IFERROR(Απόδοση[[#This Row],[Ε.Α. (€)]]/Απόδοση[[#This Row],[Π. Κ. (€)]],0)</f>
        <v>0.81325301204819278</v>
      </c>
      <c r="N13" s="10">
        <f>IFERROR(Απόδοση[[#This Row],[Ε.Α. (€)]]/Απόδοση[[#This Row],[Π.Α. (€)]],0)</f>
        <v>0.83850931677018636</v>
      </c>
      <c r="O13" s="12">
        <f>IFERROR(Απόδοση[[#This Row],[Ε.Κ.Ο.]]-Απόδοση[[#This Row],[Π. Κ. (€)]],0)</f>
        <v>206.57777777777778</v>
      </c>
      <c r="P13" s="12">
        <f>IFERROR(Απόδοση[[#This Row],[Συνολικός Π.Ο. (€)]]/Απόδοση[[#This Row],[Δ.Α.Κ.]],0)</f>
        <v>372.57777777777778</v>
      </c>
      <c r="Q13" s="31">
        <f>IFERROR(Απόδοση[[#This Row],[Δ.Κ.Ο. ($)]]/Απόδοση[[#This Row],[Συνολικός Π.Ο. (€)]],0)</f>
        <v>-0.22962962962962966</v>
      </c>
      <c r="R13" s="30">
        <f>IFERROR(Απόδοση[[#This Row],[Συνολικός Π.Ο. (€)]]-Απόδοση[[#This Row],[Ε.Κ.Ο.]],0)</f>
        <v>-69.577777777777783</v>
      </c>
      <c r="S13" s="10">
        <f>IFERROR((Απόδοση[[#This Row],[Δ.Α.Χ.]]+Απόδοση[[#This Row],[Δ.Α.Κ.]])/2,0)</f>
        <v>0.82588116440918957</v>
      </c>
      <c r="T13" s="32" t="str">
        <f>LOOKUP(Απόδοση[[#This Row],[Μέσος δείκτης]],Κατάσταση[Κατώτερο όριο τιμής],Κατάσταση[Κατάσταση])</f>
        <v>ΚΟΚΚΙΝΟ</v>
      </c>
    </row>
    <row r="14" spans="1:20" ht="30" customHeight="1" x14ac:dyDescent="0.25">
      <c r="B14" s="11" t="s">
        <v>9</v>
      </c>
      <c r="C14" s="14" t="s">
        <v>24</v>
      </c>
      <c r="D14" s="6">
        <v>180</v>
      </c>
      <c r="E14" s="6">
        <v>92</v>
      </c>
      <c r="F14" s="6">
        <v>80</v>
      </c>
      <c r="G14" s="6">
        <v>100</v>
      </c>
      <c r="H14" s="6"/>
      <c r="I14" s="30">
        <f>Απόδοση[[#This Row],[Ε.Α. (€)]]-Απόδοση[[#This Row],[Π. Κ. (€)]]</f>
        <v>-20</v>
      </c>
      <c r="J14" s="31">
        <f>IFERROR(Απόδοση[[#This Row],[Δ.Κ. (€)]]/Απόδοση[[#This Row],[Π.Α. (€)]],0)</f>
        <v>-0.21739130434782608</v>
      </c>
      <c r="K14" s="30">
        <f>IFERROR(Απόδοση[[#This Row],[Ε.Α. (€)]]-Απόδοση[[#This Row],[Π.Α. (€)]],0)</f>
        <v>-12</v>
      </c>
      <c r="L14" s="31">
        <f>IFERROR(Απόδοση[[#This Row],[Δ.Χ. (€)]]/Απόδοση[[#This Row],[Π.Α. (€)]],0)</f>
        <v>-0.13043478260869565</v>
      </c>
      <c r="M14" s="10">
        <f>IFERROR(Απόδοση[[#This Row],[Ε.Α. (€)]]/Απόδοση[[#This Row],[Π. Κ. (€)]],0)</f>
        <v>0.8</v>
      </c>
      <c r="N14" s="10">
        <f>IFERROR(Απόδοση[[#This Row],[Ε.Α. (€)]]/Απόδοση[[#This Row],[Π.Α. (€)]],0)</f>
        <v>0.86956521739130432</v>
      </c>
      <c r="O14" s="12">
        <f>IFERROR(Απόδοση[[#This Row],[Ε.Κ.Ο.]]-Απόδοση[[#This Row],[Π. Κ. (€)]],0)</f>
        <v>125</v>
      </c>
      <c r="P14" s="12">
        <f>IFERROR(Απόδοση[[#This Row],[Συνολικός Π.Ο. (€)]]/Απόδοση[[#This Row],[Δ.Α.Κ.]],0)</f>
        <v>225</v>
      </c>
      <c r="Q14" s="31">
        <f>IFERROR(Απόδοση[[#This Row],[Δ.Κ.Ο. ($)]]/Απόδοση[[#This Row],[Συνολικός Π.Ο. (€)]],0)</f>
        <v>-0.25</v>
      </c>
      <c r="R14" s="30">
        <f>IFERROR(Απόδοση[[#This Row],[Συνολικός Π.Ο. (€)]]-Απόδοση[[#This Row],[Ε.Κ.Ο.]],0)</f>
        <v>-45</v>
      </c>
      <c r="S14" s="10">
        <f>IFERROR((Απόδοση[[#This Row],[Δ.Α.Χ.]]+Απόδοση[[#This Row],[Δ.Α.Κ.]])/2,0)</f>
        <v>0.83478260869565224</v>
      </c>
      <c r="T14" s="32" t="str">
        <f>LOOKUP(Απόδοση[[#This Row],[Μέσος δείκτης]],Κατάσταση[Κατώτερο όριο τιμής],Κατάσταση[Κατάσταση])</f>
        <v>ΚΟΚΚΙΝΟ</v>
      </c>
    </row>
    <row r="15" spans="1:20" ht="30" customHeight="1" x14ac:dyDescent="0.25">
      <c r="B15" s="11" t="s">
        <v>10</v>
      </c>
      <c r="C15" s="14" t="s">
        <v>25</v>
      </c>
      <c r="D15" s="6">
        <v>45</v>
      </c>
      <c r="E15" s="6">
        <v>35</v>
      </c>
      <c r="F15" s="6">
        <v>20</v>
      </c>
      <c r="G15" s="6">
        <v>30</v>
      </c>
      <c r="H15" s="6"/>
      <c r="I15" s="30">
        <f>Απόδοση[[#This Row],[Ε.Α. (€)]]-Απόδοση[[#This Row],[Π. Κ. (€)]]</f>
        <v>-10</v>
      </c>
      <c r="J15" s="31">
        <f>IFERROR(Απόδοση[[#This Row],[Δ.Κ. (€)]]/Απόδοση[[#This Row],[Π.Α. (€)]],0)</f>
        <v>-0.2857142857142857</v>
      </c>
      <c r="K15" s="30">
        <f>IFERROR(Απόδοση[[#This Row],[Ε.Α. (€)]]-Απόδοση[[#This Row],[Π.Α. (€)]],0)</f>
        <v>-15</v>
      </c>
      <c r="L15" s="31">
        <f>IFERROR(Απόδοση[[#This Row],[Δ.Χ. (€)]]/Απόδοση[[#This Row],[Π.Α. (€)]],0)</f>
        <v>-0.42857142857142855</v>
      </c>
      <c r="M15" s="10">
        <f>IFERROR(Απόδοση[[#This Row],[Ε.Α. (€)]]/Απόδοση[[#This Row],[Π. Κ. (€)]],0)</f>
        <v>0.66666666666666663</v>
      </c>
      <c r="N15" s="10">
        <f>IFERROR(Απόδοση[[#This Row],[Ε.Α. (€)]]/Απόδοση[[#This Row],[Π.Α. (€)]],0)</f>
        <v>0.5714285714285714</v>
      </c>
      <c r="O15" s="12">
        <f>IFERROR(Απόδοση[[#This Row],[Ε.Κ.Ο.]]-Απόδοση[[#This Row],[Π. Κ. (€)]],0)</f>
        <v>37.5</v>
      </c>
      <c r="P15" s="12">
        <f>IFERROR(Απόδοση[[#This Row],[Συνολικός Π.Ο. (€)]]/Απόδοση[[#This Row],[Δ.Α.Κ.]],0)</f>
        <v>67.5</v>
      </c>
      <c r="Q15" s="31">
        <f>IFERROR(Απόδοση[[#This Row],[Δ.Κ.Ο. ($)]]/Απόδοση[[#This Row],[Συνολικός Π.Ο. (€)]],0)</f>
        <v>-0.5</v>
      </c>
      <c r="R15" s="30">
        <f>IFERROR(Απόδοση[[#This Row],[Συνολικός Π.Ο. (€)]]-Απόδοση[[#This Row],[Ε.Κ.Ο.]],0)</f>
        <v>-22.5</v>
      </c>
      <c r="S15" s="10">
        <f>IFERROR((Απόδοση[[#This Row],[Δ.Α.Χ.]]+Απόδοση[[#This Row],[Δ.Α.Κ.]])/2,0)</f>
        <v>0.61904761904761907</v>
      </c>
      <c r="T15" s="32" t="str">
        <f>LOOKUP(Απόδοση[[#This Row],[Μέσος δείκτης]],Κατάσταση[Κατώτερο όριο τιμής],Κατάσταση[Κατάσταση])</f>
        <v>ΜΑΥΡΟ</v>
      </c>
    </row>
    <row r="16" spans="1:20" ht="30" customHeight="1" x14ac:dyDescent="0.25">
      <c r="B16" s="11" t="s">
        <v>11</v>
      </c>
      <c r="C16" s="14" t="s">
        <v>26</v>
      </c>
      <c r="D16" s="6">
        <v>78</v>
      </c>
      <c r="E16" s="6">
        <v>34</v>
      </c>
      <c r="F16" s="6">
        <v>35</v>
      </c>
      <c r="G16" s="6">
        <v>36</v>
      </c>
      <c r="H16" s="6"/>
      <c r="I16" s="30">
        <f>Απόδοση[[#This Row],[Ε.Α. (€)]]-Απόδοση[[#This Row],[Π. Κ. (€)]]</f>
        <v>-1</v>
      </c>
      <c r="J16" s="31">
        <f>IFERROR(Απόδοση[[#This Row],[Δ.Κ. (€)]]/Απόδοση[[#This Row],[Π.Α. (€)]],0)</f>
        <v>-2.9411764705882353E-2</v>
      </c>
      <c r="K16" s="30">
        <f>IFERROR(Απόδοση[[#This Row],[Ε.Α. (€)]]-Απόδοση[[#This Row],[Π.Α. (€)]],0)</f>
        <v>1</v>
      </c>
      <c r="L16" s="31">
        <f>IFERROR(Απόδοση[[#This Row],[Δ.Χ. (€)]]/Απόδοση[[#This Row],[Π.Α. (€)]],0)</f>
        <v>2.9411764705882353E-2</v>
      </c>
      <c r="M16" s="10">
        <f>IFERROR(Απόδοση[[#This Row],[Ε.Α. (€)]]/Απόδοση[[#This Row],[Π. Κ. (€)]],0)</f>
        <v>0.97222222222222221</v>
      </c>
      <c r="N16" s="10">
        <f>IFERROR(Απόδοση[[#This Row],[Ε.Α. (€)]]/Απόδοση[[#This Row],[Π.Α. (€)]],0)</f>
        <v>1.0294117647058822</v>
      </c>
      <c r="O16" s="12">
        <f>IFERROR(Απόδοση[[#This Row],[Ε.Κ.Ο.]]-Απόδοση[[#This Row],[Π. Κ. (€)]],0)</f>
        <v>44.228571428571428</v>
      </c>
      <c r="P16" s="12">
        <f>IFERROR(Απόδοση[[#This Row],[Συνολικός Π.Ο. (€)]]/Απόδοση[[#This Row],[Δ.Α.Κ.]],0)</f>
        <v>80.228571428571428</v>
      </c>
      <c r="Q16" s="31">
        <f>IFERROR(Απόδοση[[#This Row],[Δ.Κ.Ο. ($)]]/Απόδοση[[#This Row],[Συνολικός Π.Ο. (€)]],0)</f>
        <v>-2.857142857142856E-2</v>
      </c>
      <c r="R16" s="30">
        <f>IFERROR(Απόδοση[[#This Row],[Συνολικός Π.Ο. (€)]]-Απόδοση[[#This Row],[Ε.Κ.Ο.]],0)</f>
        <v>-2.2285714285714278</v>
      </c>
      <c r="S16" s="10">
        <f>IFERROR((Απόδοση[[#This Row],[Δ.Α.Χ.]]+Απόδοση[[#This Row],[Δ.Α.Κ.]])/2,0)</f>
        <v>1.0008169934640523</v>
      </c>
      <c r="T16" s="32" t="str">
        <f>LOOKUP(Απόδοση[[#This Row],[Μέσος δείκτης]],Κατάσταση[Κατώτερο όριο τιμής],Κατάσταση[Κατάσταση])</f>
        <v>ΠΡΑΣΙΝΟ</v>
      </c>
    </row>
    <row r="17" spans="1:20" ht="30" customHeight="1" x14ac:dyDescent="0.25">
      <c r="A17" s="3"/>
      <c r="B17" s="22" t="s">
        <v>12</v>
      </c>
      <c r="C17" s="23" t="s">
        <v>28</v>
      </c>
      <c r="D17" s="24">
        <f>SUM(D18,D22)</f>
        <v>705</v>
      </c>
      <c r="E17" s="24">
        <f>SUM(E18,E22)</f>
        <v>363</v>
      </c>
      <c r="F17" s="24">
        <f>SUM(F18,F22)</f>
        <v>405</v>
      </c>
      <c r="G17" s="24">
        <f>SUM(G18,G22)</f>
        <v>430</v>
      </c>
      <c r="H17" s="24"/>
      <c r="I17" s="25">
        <f>Απόδοση[[#This Row],[Ε.Α. (€)]]-Απόδοση[[#This Row],[Π. Κ. (€)]]</f>
        <v>-25</v>
      </c>
      <c r="J17" s="26">
        <f>IFERROR(Απόδοση[[#This Row],[Δ.Κ. (€)]]/Απόδοση[[#This Row],[Π.Α. (€)]],0)</f>
        <v>-6.8870523415977963E-2</v>
      </c>
      <c r="K17" s="25">
        <f>IFERROR(Απόδοση[[#This Row],[Ε.Α. (€)]]-Απόδοση[[#This Row],[Π.Α. (€)]],0)</f>
        <v>42</v>
      </c>
      <c r="L17" s="26">
        <f>IFERROR(Απόδοση[[#This Row],[Δ.Χ. (€)]]/Απόδοση[[#This Row],[Π.Α. (€)]],0)</f>
        <v>0.11570247933884298</v>
      </c>
      <c r="M17" s="27">
        <f>IFERROR(Απόδοση[[#This Row],[Ε.Α. (€)]]/Απόδοση[[#This Row],[Π. Κ. (€)]],0)</f>
        <v>0.94186046511627908</v>
      </c>
      <c r="N17" s="27">
        <f>IFERROR(Απόδοση[[#This Row],[Ε.Α. (€)]]/Απόδοση[[#This Row],[Π.Α. (€)]],0)</f>
        <v>1.115702479338843</v>
      </c>
      <c r="O17" s="28">
        <f>IFERROR(Απόδοση[[#This Row],[Ε.Κ.Ο.]]-Απόδοση[[#This Row],[Π. Κ. (€)]],0)</f>
        <v>318.51851851851848</v>
      </c>
      <c r="P17" s="28">
        <f>IFERROR(Απόδοση[[#This Row],[Συνολικός Π.Ο. (€)]]/Απόδοση[[#This Row],[Δ.Α.Κ.]],0)</f>
        <v>748.51851851851848</v>
      </c>
      <c r="Q17" s="26">
        <f>IFERROR(Απόδοση[[#This Row],[Δ.Κ.Ο. ($)]]/Απόδοση[[#This Row],[Συνολικός Π.Ο. (€)]],0)</f>
        <v>-6.1728395061728336E-2</v>
      </c>
      <c r="R17" s="25">
        <f>IFERROR(Απόδοση[[#This Row],[Συνολικός Π.Ο. (€)]]-Απόδοση[[#This Row],[Ε.Κ.Ο.]],0)</f>
        <v>-43.518518518518476</v>
      </c>
      <c r="S17" s="27">
        <f>IFERROR((Απόδοση[[#This Row],[Δ.Α.Χ.]]+Απόδοση[[#This Row],[Δ.Α.Κ.]])/2,0)</f>
        <v>1.028781472227561</v>
      </c>
      <c r="T17" s="29" t="str">
        <f>LOOKUP(Απόδοση[[#This Row],[Μέσος δείκτης]],Κατάσταση[Κατώτερο όριο τιμής],Κατάσταση[Κατάσταση])</f>
        <v>ΠΡΑΣΙΝΟ</v>
      </c>
    </row>
    <row r="18" spans="1:20" ht="30" customHeight="1" x14ac:dyDescent="0.25">
      <c r="A18" s="3"/>
      <c r="B18" s="11" t="s">
        <v>13</v>
      </c>
      <c r="C18" s="13" t="s">
        <v>23</v>
      </c>
      <c r="D18" s="6">
        <f>SUM(D19:D21)</f>
        <v>375</v>
      </c>
      <c r="E18" s="6">
        <f>SUM(E19:E21)</f>
        <v>148</v>
      </c>
      <c r="F18" s="6">
        <f>SUM(F19:F21)</f>
        <v>210</v>
      </c>
      <c r="G18" s="6">
        <f>SUM(G19:G21)</f>
        <v>225</v>
      </c>
      <c r="H18" s="6"/>
      <c r="I18" s="30">
        <f>Απόδοση[[#This Row],[Ε.Α. (€)]]-Απόδοση[[#This Row],[Π. Κ. (€)]]</f>
        <v>-15</v>
      </c>
      <c r="J18" s="31">
        <f>IFERROR(Απόδοση[[#This Row],[Δ.Κ. (€)]]/Απόδοση[[#This Row],[Π.Α. (€)]],0)</f>
        <v>-0.10135135135135136</v>
      </c>
      <c r="K18" s="30">
        <f>IFERROR(Απόδοση[[#This Row],[Ε.Α. (€)]]-Απόδοση[[#This Row],[Π.Α. (€)]],0)</f>
        <v>62</v>
      </c>
      <c r="L18" s="31">
        <f>IFERROR(Απόδοση[[#This Row],[Δ.Χ. (€)]]/Απόδοση[[#This Row],[Π.Α. (€)]],0)</f>
        <v>0.41891891891891891</v>
      </c>
      <c r="M18" s="10">
        <f>IFERROR(Απόδοση[[#This Row],[Ε.Α. (€)]]/Απόδοση[[#This Row],[Π. Κ. (€)]],0)</f>
        <v>0.93333333333333335</v>
      </c>
      <c r="N18" s="10">
        <f>IFERROR(Απόδοση[[#This Row],[Ε.Α. (€)]]/Απόδοση[[#This Row],[Π.Α. (€)]],0)</f>
        <v>1.4189189189189189</v>
      </c>
      <c r="O18" s="12">
        <f>IFERROR(Απόδοση[[#This Row],[Ε.Κ.Ο.]]-Απόδοση[[#This Row],[Π. Κ. (€)]],0)</f>
        <v>176.78571428571428</v>
      </c>
      <c r="P18" s="12">
        <f>IFERROR(Απόδοση[[#This Row],[Συνολικός Π.Ο. (€)]]/Απόδοση[[#This Row],[Δ.Α.Κ.]],0)</f>
        <v>401.78571428571428</v>
      </c>
      <c r="Q18" s="31">
        <f>IFERROR(Απόδοση[[#This Row],[Δ.Κ.Ο. ($)]]/Απόδοση[[#This Row],[Συνολικός Π.Ο. (€)]],0)</f>
        <v>-7.1428571428571411E-2</v>
      </c>
      <c r="R18" s="30">
        <f>IFERROR(Απόδοση[[#This Row],[Συνολικός Π.Ο. (€)]]-Απόδοση[[#This Row],[Ε.Κ.Ο.]],0)</f>
        <v>-26.785714285714278</v>
      </c>
      <c r="S18" s="10">
        <f>IFERROR((Απόδοση[[#This Row],[Δ.Α.Χ.]]+Απόδοση[[#This Row],[Δ.Α.Κ.]])/2,0)</f>
        <v>1.176126126126126</v>
      </c>
      <c r="T18" s="32" t="str">
        <f>LOOKUP(Απόδοση[[#This Row],[Μέσος δείκτης]],Κατάσταση[Κατώτερο όριο τιμής],Κατάσταση[Κατάσταση])</f>
        <v>ΠΡΑΣΙΝΟ</v>
      </c>
    </row>
    <row r="19" spans="1:20" ht="30" customHeight="1" x14ac:dyDescent="0.25">
      <c r="B19" s="11" t="s">
        <v>14</v>
      </c>
      <c r="C19" s="14" t="s">
        <v>24</v>
      </c>
      <c r="D19" s="6">
        <v>250</v>
      </c>
      <c r="E19" s="6">
        <v>55</v>
      </c>
      <c r="F19" s="6">
        <v>125</v>
      </c>
      <c r="G19" s="6">
        <v>150</v>
      </c>
      <c r="H19" s="6"/>
      <c r="I19" s="30">
        <f>Απόδοση[[#This Row],[Ε.Α. (€)]]-Απόδοση[[#This Row],[Π. Κ. (€)]]</f>
        <v>-25</v>
      </c>
      <c r="J19" s="31">
        <f>IFERROR(Απόδοση[[#This Row],[Δ.Κ. (€)]]/Απόδοση[[#This Row],[Π.Α. (€)]],0)</f>
        <v>-0.45454545454545453</v>
      </c>
      <c r="K19" s="30">
        <f>IFERROR(Απόδοση[[#This Row],[Ε.Α. (€)]]-Απόδοση[[#This Row],[Π.Α. (€)]],0)</f>
        <v>70</v>
      </c>
      <c r="L19" s="31">
        <f>IFERROR(Απόδοση[[#This Row],[Δ.Χ. (€)]]/Απόδοση[[#This Row],[Π.Α. (€)]],0)</f>
        <v>1.2727272727272727</v>
      </c>
      <c r="M19" s="10">
        <f>IFERROR(Απόδοση[[#This Row],[Ε.Α. (€)]]/Απόδοση[[#This Row],[Π. Κ. (€)]],0)</f>
        <v>0.83333333333333337</v>
      </c>
      <c r="N19" s="10">
        <f>IFERROR(Απόδοση[[#This Row],[Ε.Α. (€)]]/Απόδοση[[#This Row],[Π.Α. (€)]],0)</f>
        <v>2.2727272727272729</v>
      </c>
      <c r="O19" s="12">
        <f>IFERROR(Απόδοση[[#This Row],[Ε.Κ.Ο.]]-Απόδοση[[#This Row],[Π. Κ. (€)]],0)</f>
        <v>150</v>
      </c>
      <c r="P19" s="12">
        <f>IFERROR(Απόδοση[[#This Row],[Συνολικός Π.Ο. (€)]]/Απόδοση[[#This Row],[Δ.Α.Κ.]],0)</f>
        <v>300</v>
      </c>
      <c r="Q19" s="31">
        <f>IFERROR(Απόδοση[[#This Row],[Δ.Κ.Ο. ($)]]/Απόδοση[[#This Row],[Συνολικός Π.Ο. (€)]],0)</f>
        <v>-0.2</v>
      </c>
      <c r="R19" s="30">
        <f>IFERROR(Απόδοση[[#This Row],[Συνολικός Π.Ο. (€)]]-Απόδοση[[#This Row],[Ε.Κ.Ο.]],0)</f>
        <v>-50</v>
      </c>
      <c r="S19" s="10">
        <f>IFERROR((Απόδοση[[#This Row],[Δ.Α.Χ.]]+Απόδοση[[#This Row],[Δ.Α.Κ.]])/2,0)</f>
        <v>1.5530303030303032</v>
      </c>
      <c r="T19" s="32" t="str">
        <f>LOOKUP(Απόδοση[[#This Row],[Μέσος δείκτης]],Κατάσταση[Κατώτερο όριο τιμής],Κατάσταση[Κατάσταση])</f>
        <v>ΠΡΑΣΙΝΟ</v>
      </c>
    </row>
    <row r="20" spans="1:20" ht="30" customHeight="1" x14ac:dyDescent="0.25">
      <c r="B20" s="11" t="s">
        <v>15</v>
      </c>
      <c r="C20" s="14" t="s">
        <v>25</v>
      </c>
      <c r="D20" s="6">
        <v>100</v>
      </c>
      <c r="E20" s="6">
        <v>82</v>
      </c>
      <c r="F20" s="6">
        <v>70</v>
      </c>
      <c r="G20" s="6">
        <v>65</v>
      </c>
      <c r="H20" s="6"/>
      <c r="I20" s="30">
        <f>Απόδοση[[#This Row],[Ε.Α. (€)]]-Απόδοση[[#This Row],[Π. Κ. (€)]]</f>
        <v>5</v>
      </c>
      <c r="J20" s="31">
        <f>IFERROR(Απόδοση[[#This Row],[Δ.Κ. (€)]]/Απόδοση[[#This Row],[Π.Α. (€)]],0)</f>
        <v>6.097560975609756E-2</v>
      </c>
      <c r="K20" s="30">
        <f>IFERROR(Απόδοση[[#This Row],[Ε.Α. (€)]]-Απόδοση[[#This Row],[Π.Α. (€)]],0)</f>
        <v>-12</v>
      </c>
      <c r="L20" s="31">
        <f>IFERROR(Απόδοση[[#This Row],[Δ.Χ. (€)]]/Απόδοση[[#This Row],[Π.Α. (€)]],0)</f>
        <v>-0.14634146341463414</v>
      </c>
      <c r="M20" s="10">
        <f>IFERROR(Απόδοση[[#This Row],[Ε.Α. (€)]]/Απόδοση[[#This Row],[Π. Κ. (€)]],0)</f>
        <v>1.0769230769230769</v>
      </c>
      <c r="N20" s="10">
        <f>IFERROR(Απόδοση[[#This Row],[Ε.Α. (€)]]/Απόδοση[[#This Row],[Π.Α. (€)]],0)</f>
        <v>0.85365853658536583</v>
      </c>
      <c r="O20" s="12">
        <f>IFERROR(Απόδοση[[#This Row],[Ε.Κ.Ο.]]-Απόδοση[[#This Row],[Π. Κ. (€)]],0)</f>
        <v>27.857142857142861</v>
      </c>
      <c r="P20" s="12">
        <f>IFERROR(Απόδοση[[#This Row],[Συνολικός Π.Ο. (€)]]/Απόδοση[[#This Row],[Δ.Α.Κ.]],0)</f>
        <v>92.857142857142861</v>
      </c>
      <c r="Q20" s="31">
        <f>IFERROR(Απόδοση[[#This Row],[Δ.Κ.Ο. ($)]]/Απόδοση[[#This Row],[Συνολικός Π.Ο. (€)]],0)</f>
        <v>7.1428571428571383E-2</v>
      </c>
      <c r="R20" s="30">
        <f>IFERROR(Απόδοση[[#This Row],[Συνολικός Π.Ο. (€)]]-Απόδοση[[#This Row],[Ε.Κ.Ο.]],0)</f>
        <v>7.1428571428571388</v>
      </c>
      <c r="S20" s="10">
        <f>IFERROR((Απόδοση[[#This Row],[Δ.Α.Χ.]]+Απόδοση[[#This Row],[Δ.Α.Κ.]])/2,0)</f>
        <v>0.96529080675422141</v>
      </c>
      <c r="T20" s="32" t="str">
        <f>LOOKUP(Απόδοση[[#This Row],[Μέσος δείκτης]],Κατάσταση[Κατώτερο όριο τιμής],Κατάσταση[Κατάσταση])</f>
        <v>ΠΟΡΤΟΚΑΛΙ</v>
      </c>
    </row>
    <row r="21" spans="1:20" ht="30" customHeight="1" x14ac:dyDescent="0.25">
      <c r="B21" s="11" t="s">
        <v>16</v>
      </c>
      <c r="C21" s="14" t="s">
        <v>26</v>
      </c>
      <c r="D21" s="6">
        <v>25</v>
      </c>
      <c r="E21" s="6">
        <v>11</v>
      </c>
      <c r="F21" s="6">
        <v>15</v>
      </c>
      <c r="G21" s="6">
        <v>10</v>
      </c>
      <c r="H21" s="6"/>
      <c r="I21" s="30">
        <f>Απόδοση[[#This Row],[Ε.Α. (€)]]-Απόδοση[[#This Row],[Π. Κ. (€)]]</f>
        <v>5</v>
      </c>
      <c r="J21" s="31">
        <f>IFERROR(Απόδοση[[#This Row],[Δ.Κ. (€)]]/Απόδοση[[#This Row],[Π.Α. (€)]],0)</f>
        <v>0.45454545454545453</v>
      </c>
      <c r="K21" s="30">
        <f>IFERROR(Απόδοση[[#This Row],[Ε.Α. (€)]]-Απόδοση[[#This Row],[Π.Α. (€)]],0)</f>
        <v>4</v>
      </c>
      <c r="L21" s="31">
        <f>IFERROR(Απόδοση[[#This Row],[Δ.Χ. (€)]]/Απόδοση[[#This Row],[Π.Α. (€)]],0)</f>
        <v>0.36363636363636365</v>
      </c>
      <c r="M21" s="10">
        <f>IFERROR(Απόδοση[[#This Row],[Ε.Α. (€)]]/Απόδοση[[#This Row],[Π. Κ. (€)]],0)</f>
        <v>1.5</v>
      </c>
      <c r="N21" s="10">
        <f>IFERROR(Απόδοση[[#This Row],[Ε.Α. (€)]]/Απόδοση[[#This Row],[Π.Α. (€)]],0)</f>
        <v>1.3636363636363635</v>
      </c>
      <c r="O21" s="12">
        <f>IFERROR(Απόδοση[[#This Row],[Ε.Κ.Ο.]]-Απόδοση[[#This Row],[Π. Κ. (€)]],0)</f>
        <v>6.6666666666666679</v>
      </c>
      <c r="P21" s="12">
        <f>IFERROR(Απόδοση[[#This Row],[Συνολικός Π.Ο. (€)]]/Απόδοση[[#This Row],[Δ.Α.Κ.]],0)</f>
        <v>16.666666666666668</v>
      </c>
      <c r="Q21" s="31">
        <f>IFERROR(Απόδοση[[#This Row],[Δ.Κ.Ο. ($)]]/Απόδοση[[#This Row],[Συνολικός Π.Ο. (€)]],0)</f>
        <v>0.33333333333333326</v>
      </c>
      <c r="R21" s="30">
        <f>IFERROR(Απόδοση[[#This Row],[Συνολικός Π.Ο. (€)]]-Απόδοση[[#This Row],[Ε.Κ.Ο.]],0)</f>
        <v>8.3333333333333321</v>
      </c>
      <c r="S21" s="10">
        <f>IFERROR((Απόδοση[[#This Row],[Δ.Α.Χ.]]+Απόδοση[[#This Row],[Δ.Α.Κ.]])/2,0)</f>
        <v>1.4318181818181817</v>
      </c>
      <c r="T21" s="32" t="str">
        <f>LOOKUP(Απόδοση[[#This Row],[Μέσος δείκτης]],Κατάσταση[Κατώτερο όριο τιμής],Κατάσταση[Κατάσταση])</f>
        <v>ΠΡΑΣΙΝΟ</v>
      </c>
    </row>
    <row r="22" spans="1:20" ht="30" customHeight="1" x14ac:dyDescent="0.25">
      <c r="A22" s="3"/>
      <c r="B22" s="11" t="s">
        <v>17</v>
      </c>
      <c r="C22" s="13" t="s">
        <v>27</v>
      </c>
      <c r="D22" s="6">
        <f>SUM(D23:D25)</f>
        <v>330</v>
      </c>
      <c r="E22" s="6">
        <f>SUM(E23:E25)</f>
        <v>215</v>
      </c>
      <c r="F22" s="6">
        <f>SUM(F23:F25)</f>
        <v>195</v>
      </c>
      <c r="G22" s="6">
        <f>SUM(G23:G25)</f>
        <v>205</v>
      </c>
      <c r="H22" s="6"/>
      <c r="I22" s="30">
        <f>Απόδοση[[#This Row],[Ε.Α. (€)]]-Απόδοση[[#This Row],[Π. Κ. (€)]]</f>
        <v>-10</v>
      </c>
      <c r="J22" s="31">
        <f>IFERROR(Απόδοση[[#This Row],[Δ.Κ. (€)]]/Απόδοση[[#This Row],[Π.Α. (€)]],0)</f>
        <v>-4.6511627906976744E-2</v>
      </c>
      <c r="K22" s="30">
        <f>IFERROR(Απόδοση[[#This Row],[Ε.Α. (€)]]-Απόδοση[[#This Row],[Π.Α. (€)]],0)</f>
        <v>-20</v>
      </c>
      <c r="L22" s="31">
        <f>IFERROR(Απόδοση[[#This Row],[Δ.Χ. (€)]]/Απόδοση[[#This Row],[Π.Α. (€)]],0)</f>
        <v>-9.3023255813953487E-2</v>
      </c>
      <c r="M22" s="10">
        <f>IFERROR(Απόδοση[[#This Row],[Ε.Α. (€)]]/Απόδοση[[#This Row],[Π. Κ. (€)]],0)</f>
        <v>0.95121951219512191</v>
      </c>
      <c r="N22" s="10">
        <f>IFERROR(Απόδοση[[#This Row],[Ε.Α. (€)]]/Απόδοση[[#This Row],[Π.Α. (€)]],0)</f>
        <v>0.90697674418604646</v>
      </c>
      <c r="O22" s="12">
        <f>IFERROR(Απόδοση[[#This Row],[Ε.Κ.Ο.]]-Απόδοση[[#This Row],[Π. Κ. (€)]],0)</f>
        <v>141.92307692307696</v>
      </c>
      <c r="P22" s="12">
        <f>IFERROR(Απόδοση[[#This Row],[Συνολικός Π.Ο. (€)]]/Απόδοση[[#This Row],[Δ.Α.Κ.]],0)</f>
        <v>346.92307692307696</v>
      </c>
      <c r="Q22" s="31">
        <f>IFERROR(Απόδοση[[#This Row],[Δ.Κ.Ο. ($)]]/Απόδοση[[#This Row],[Συνολικός Π.Ο. (€)]],0)</f>
        <v>-5.1282051282051398E-2</v>
      </c>
      <c r="R22" s="30">
        <f>IFERROR(Απόδοση[[#This Row],[Συνολικός Π.Ο. (€)]]-Απόδοση[[#This Row],[Ε.Κ.Ο.]],0)</f>
        <v>-16.923076923076962</v>
      </c>
      <c r="S22" s="10">
        <f>IFERROR((Απόδοση[[#This Row],[Δ.Α.Χ.]]+Απόδοση[[#This Row],[Δ.Α.Κ.]])/2,0)</f>
        <v>0.92909812819058413</v>
      </c>
      <c r="T22" s="32" t="str">
        <f>LOOKUP(Απόδοση[[#This Row],[Μέσος δείκτης]],Κατάσταση[Κατώτερο όριο τιμής],Κατάσταση[Κατάσταση])</f>
        <v>ΠΟΡΤΟΚΑΛΙ</v>
      </c>
    </row>
    <row r="23" spans="1:20" ht="30" customHeight="1" x14ac:dyDescent="0.25">
      <c r="B23" s="11" t="s">
        <v>18</v>
      </c>
      <c r="C23" s="14" t="s">
        <v>24</v>
      </c>
      <c r="D23" s="6">
        <v>90</v>
      </c>
      <c r="E23" s="6">
        <v>55</v>
      </c>
      <c r="F23" s="6">
        <v>60</v>
      </c>
      <c r="G23" s="6">
        <v>50</v>
      </c>
      <c r="H23" s="6"/>
      <c r="I23" s="30">
        <f>Απόδοση[[#This Row],[Ε.Α. (€)]]-Απόδοση[[#This Row],[Π. Κ. (€)]]</f>
        <v>10</v>
      </c>
      <c r="J23" s="31">
        <f>IFERROR(Απόδοση[[#This Row],[Δ.Κ. (€)]]/Απόδοση[[#This Row],[Π.Α. (€)]],0)</f>
        <v>0.18181818181818182</v>
      </c>
      <c r="K23" s="30">
        <f>IFERROR(Απόδοση[[#This Row],[Ε.Α. (€)]]-Απόδοση[[#This Row],[Π.Α. (€)]],0)</f>
        <v>5</v>
      </c>
      <c r="L23" s="31">
        <f>IFERROR(Απόδοση[[#This Row],[Δ.Χ. (€)]]/Απόδοση[[#This Row],[Π.Α. (€)]],0)</f>
        <v>9.0909090909090912E-2</v>
      </c>
      <c r="M23" s="10">
        <f>IFERROR(Απόδοση[[#This Row],[Ε.Α. (€)]]/Απόδοση[[#This Row],[Π. Κ. (€)]],0)</f>
        <v>1.2</v>
      </c>
      <c r="N23" s="10">
        <f>IFERROR(Απόδοση[[#This Row],[Ε.Α. (€)]]/Απόδοση[[#This Row],[Π.Α. (€)]],0)</f>
        <v>1.0909090909090908</v>
      </c>
      <c r="O23" s="12">
        <f>IFERROR(Απόδοση[[#This Row],[Ε.Κ.Ο.]]-Απόδοση[[#This Row],[Π. Κ. (€)]],0)</f>
        <v>25</v>
      </c>
      <c r="P23" s="12">
        <f>IFERROR(Απόδοση[[#This Row],[Συνολικός Π.Ο. (€)]]/Απόδοση[[#This Row],[Δ.Α.Κ.]],0)</f>
        <v>75</v>
      </c>
      <c r="Q23" s="31">
        <f>IFERROR(Απόδοση[[#This Row],[Δ.Κ.Ο. ($)]]/Απόδοση[[#This Row],[Συνολικός Π.Ο. (€)]],0)</f>
        <v>0.16666666666666666</v>
      </c>
      <c r="R23" s="30">
        <f>IFERROR(Απόδοση[[#This Row],[Συνολικός Π.Ο. (€)]]-Απόδοση[[#This Row],[Ε.Κ.Ο.]],0)</f>
        <v>15</v>
      </c>
      <c r="S23" s="10">
        <f>IFERROR((Απόδοση[[#This Row],[Δ.Α.Χ.]]+Απόδοση[[#This Row],[Δ.Α.Κ.]])/2,0)</f>
        <v>1.1454545454545455</v>
      </c>
      <c r="T23" s="32" t="str">
        <f>LOOKUP(Απόδοση[[#This Row],[Μέσος δείκτης]],Κατάσταση[Κατώτερο όριο τιμής],Κατάσταση[Κατάσταση])</f>
        <v>ΠΡΑΣΙΝΟ</v>
      </c>
    </row>
    <row r="24" spans="1:20" ht="30" customHeight="1" x14ac:dyDescent="0.25">
      <c r="B24" s="11" t="s">
        <v>19</v>
      </c>
      <c r="C24" s="14" t="s">
        <v>25</v>
      </c>
      <c r="D24" s="6">
        <v>90</v>
      </c>
      <c r="E24" s="6">
        <v>60</v>
      </c>
      <c r="F24" s="6">
        <v>50</v>
      </c>
      <c r="G24" s="6">
        <v>45</v>
      </c>
      <c r="H24" s="6"/>
      <c r="I24" s="30">
        <f>Απόδοση[[#This Row],[Ε.Α. (€)]]-Απόδοση[[#This Row],[Π. Κ. (€)]]</f>
        <v>5</v>
      </c>
      <c r="J24" s="31">
        <f>IFERROR(Απόδοση[[#This Row],[Δ.Κ. (€)]]/Απόδοση[[#This Row],[Π.Α. (€)]],0)</f>
        <v>8.3333333333333329E-2</v>
      </c>
      <c r="K24" s="30">
        <f>IFERROR(Απόδοση[[#This Row],[Ε.Α. (€)]]-Απόδοση[[#This Row],[Π.Α. (€)]],0)</f>
        <v>-10</v>
      </c>
      <c r="L24" s="31">
        <f>IFERROR(Απόδοση[[#This Row],[Δ.Χ. (€)]]/Απόδοση[[#This Row],[Π.Α. (€)]],0)</f>
        <v>-0.16666666666666666</v>
      </c>
      <c r="M24" s="10">
        <f>IFERROR(Απόδοση[[#This Row],[Ε.Α. (€)]]/Απόδοση[[#This Row],[Π. Κ. (€)]],0)</f>
        <v>1.1111111111111112</v>
      </c>
      <c r="N24" s="10">
        <f>IFERROR(Απόδοση[[#This Row],[Ε.Α. (€)]]/Απόδοση[[#This Row],[Π.Α. (€)]],0)</f>
        <v>0.83333333333333337</v>
      </c>
      <c r="O24" s="12">
        <f>IFERROR(Απόδοση[[#This Row],[Ε.Κ.Ο.]]-Απόδοση[[#This Row],[Π. Κ. (€)]],0)</f>
        <v>36</v>
      </c>
      <c r="P24" s="12">
        <f>IFERROR(Απόδοση[[#This Row],[Συνολικός Π.Ο. (€)]]/Απόδοση[[#This Row],[Δ.Α.Κ.]],0)</f>
        <v>81</v>
      </c>
      <c r="Q24" s="31">
        <f>IFERROR(Απόδοση[[#This Row],[Δ.Κ.Ο. ($)]]/Απόδοση[[#This Row],[Συνολικός Π.Ο. (€)]],0)</f>
        <v>0.1</v>
      </c>
      <c r="R24" s="30">
        <f>IFERROR(Απόδοση[[#This Row],[Συνολικός Π.Ο. (€)]]-Απόδοση[[#This Row],[Ε.Κ.Ο.]],0)</f>
        <v>9</v>
      </c>
      <c r="S24" s="10">
        <f>IFERROR((Απόδοση[[#This Row],[Δ.Α.Χ.]]+Απόδοση[[#This Row],[Δ.Α.Κ.]])/2,0)</f>
        <v>0.97222222222222232</v>
      </c>
      <c r="T24" s="32" t="str">
        <f>LOOKUP(Απόδοση[[#This Row],[Μέσος δείκτης]],Κατάσταση[Κατώτερο όριο τιμής],Κατάσταση[Κατάσταση])</f>
        <v>ΠΟΡΤΟΚΑΛΙ</v>
      </c>
    </row>
    <row r="25" spans="1:20" ht="30" customHeight="1" x14ac:dyDescent="0.25">
      <c r="B25" s="11" t="s">
        <v>20</v>
      </c>
      <c r="C25" s="14" t="s">
        <v>26</v>
      </c>
      <c r="D25" s="6">
        <v>150</v>
      </c>
      <c r="E25" s="6">
        <v>100</v>
      </c>
      <c r="F25" s="6">
        <v>85</v>
      </c>
      <c r="G25" s="6">
        <v>110</v>
      </c>
      <c r="H25" s="6"/>
      <c r="I25" s="30">
        <f>Απόδοση[[#This Row],[Ε.Α. (€)]]-Απόδοση[[#This Row],[Π. Κ. (€)]]</f>
        <v>-25</v>
      </c>
      <c r="J25" s="31">
        <f>IFERROR(Απόδοση[[#This Row],[Δ.Κ. (€)]]/Απόδοση[[#This Row],[Π.Α. (€)]],0)</f>
        <v>-0.25</v>
      </c>
      <c r="K25" s="30">
        <f>IFERROR(Απόδοση[[#This Row],[Ε.Α. (€)]]-Απόδοση[[#This Row],[Π.Α. (€)]],0)</f>
        <v>-15</v>
      </c>
      <c r="L25" s="31">
        <f>IFERROR(Απόδοση[[#This Row],[Δ.Χ. (€)]]/Απόδοση[[#This Row],[Π.Α. (€)]],0)</f>
        <v>-0.15</v>
      </c>
      <c r="M25" s="10">
        <f>IFERROR(Απόδοση[[#This Row],[Ε.Α. (€)]]/Απόδοση[[#This Row],[Π. Κ. (€)]],0)</f>
        <v>0.77272727272727271</v>
      </c>
      <c r="N25" s="10">
        <f>IFERROR(Απόδοση[[#This Row],[Ε.Α. (€)]]/Απόδοση[[#This Row],[Π.Α. (€)]],0)</f>
        <v>0.85</v>
      </c>
      <c r="O25" s="12">
        <f>IFERROR(Απόδοση[[#This Row],[Ε.Κ.Ο.]]-Απόδοση[[#This Row],[Π. Κ. (€)]],0)</f>
        <v>84.117647058823536</v>
      </c>
      <c r="P25" s="12">
        <f>IFERROR(Απόδοση[[#This Row],[Συνολικός Π.Ο. (€)]]/Απόδοση[[#This Row],[Δ.Α.Κ.]],0)</f>
        <v>194.11764705882354</v>
      </c>
      <c r="Q25" s="31">
        <f>IFERROR(Απόδοση[[#This Row],[Δ.Κ.Ο. ($)]]/Απόδοση[[#This Row],[Συνολικός Π.Ο. (€)]],0)</f>
        <v>-0.29411764705882359</v>
      </c>
      <c r="R25" s="30">
        <f>IFERROR(Απόδοση[[#This Row],[Συνολικός Π.Ο. (€)]]-Απόδοση[[#This Row],[Ε.Κ.Ο.]],0)</f>
        <v>-44.117647058823536</v>
      </c>
      <c r="S25" s="10">
        <f>IFERROR((Απόδοση[[#This Row],[Δ.Α.Χ.]]+Απόδοση[[#This Row],[Δ.Α.Κ.]])/2,0)</f>
        <v>0.81136363636363629</v>
      </c>
      <c r="T25" s="32" t="str">
        <f>LOOKUP(Απόδοση[[#This Row],[Μέσος δείκτης]],Κατάσταση[Κατώτερο όριο τιμής],Κατάσταση[Κατάσταση])</f>
        <v>ΚΟΚΚΙΝΟ</v>
      </c>
    </row>
  </sheetData>
  <mergeCells count="7">
    <mergeCell ref="B2:R2"/>
    <mergeCell ref="O5:R5"/>
    <mergeCell ref="B3:R3"/>
    <mergeCell ref="D5:E5"/>
    <mergeCell ref="I5:J5"/>
    <mergeCell ref="K5:L5"/>
    <mergeCell ref="M5:N5"/>
  </mergeCells>
  <conditionalFormatting sqref="T26:T65481">
    <cfRule type="cellIs" dxfId="53" priority="9" stopIfTrue="1" operator="equal">
      <formula>"ΠΡΑΣΙΝΟ"</formula>
    </cfRule>
    <cfRule type="cellIs" dxfId="52" priority="10" stopIfTrue="1" operator="equal">
      <formula>"YELLOW"</formula>
    </cfRule>
    <cfRule type="cellIs" dxfId="51" priority="11" stopIfTrue="1" operator="equal">
      <formula>"ΚΟΚΚΙΝΟ"</formula>
    </cfRule>
  </conditionalFormatting>
  <conditionalFormatting sqref="T8:T25">
    <cfRule type="expression" dxfId="50" priority="4">
      <formula>$T8="ΜΑΥΡΟ"</formula>
    </cfRule>
    <cfRule type="expression" dxfId="49" priority="5">
      <formula>$T8="ΠΡΑΣΙΝΟ"</formula>
    </cfRule>
    <cfRule type="expression" dxfId="48" priority="6">
      <formula>$T8="ΚΟΚΚΙΝΟ"</formula>
    </cfRule>
    <cfRule type="expression" dxfId="47" priority="7">
      <formula>$T8="ΠΟΡΤΟΚΑΛΙ"</formula>
    </cfRule>
    <cfRule type="expression" dxfId="46" priority="8">
      <formula>$T8=""</formula>
    </cfRule>
  </conditionalFormatting>
  <conditionalFormatting sqref="I8:L25 Q8:R25">
    <cfRule type="expression" dxfId="45" priority="1">
      <formula>I8&lt;0</formula>
    </cfRule>
  </conditionalFormatting>
  <dataValidations count="30">
    <dataValidation allowBlank="1" showInputMessage="1" showErrorMessage="1" prompt="Δημιουργήστε μια αναφορά απόδοσης έργου σε αυτό το βιβλίο εργασίας. Εισαγάγετε στοιχεία στον πίνακα απόδοσης σε αυτό το φύλλο εργασίας. Επιλέξτε το κελί S1 για να μεταβείτε στο φύλλο εργασίας &quot;Ορισμοί&quot;" sqref="A1" xr:uid="{00000000-0002-0000-0000-000000000000}"/>
    <dataValidation allowBlank="1" showInputMessage="1" showErrorMessage="1" prompt="Σε αυτό το κελί βρίσκεται ο τίτλος αυτού του φύλλου εργασίας και στο παρακάτω κελί ο υπότιτλος" sqref="B2" xr:uid="{00000000-0002-0000-0000-000001000000}"/>
    <dataValidation allowBlank="1" showInputMessage="1" showErrorMessage="1" prompt="Σε αυτό το κελί βρίσκεται ο υπότιτλος. Εισαγάγετε στοιχεία στον πίνακα που ξεκινά στο κελί B7" sqref="B3" xr:uid="{00000000-0002-0000-0000-000002000000}"/>
    <dataValidation allowBlank="1" showInputMessage="1" showErrorMessage="1" prompt="Η πραγματική αξία βρίσκεται στη στήλη G, στον παρακάτω πίνακα" sqref="G5" xr:uid="{00000000-0002-0000-0000-000003000000}"/>
    <dataValidation allowBlank="1" showInputMessage="1" showErrorMessage="1" prompt="Εισαγάγετε τον αριθμό σειράς για τα έργα και τα παραδοτέα σε αυτή τη στήλη κάτω από αυτή την επικεφαλίδα" sqref="B7" xr:uid="{00000000-0002-0000-0000-000004000000}"/>
    <dataValidation allowBlank="1" showInputMessage="1" showErrorMessage="1" prompt="Εισαγάγετε την περιγραφή στοιχείου σε αυτή τη στήλη κάτω από αυτή την επικεφαλίδα" sqref="C7" xr:uid="{00000000-0002-0000-0000-000005000000}"/>
    <dataValidation allowBlank="1" showInputMessage="1" showErrorMessage="1" prompt="Εισαγάγετε το συνολικό ποσό προϋπολογισμού ολοκλήρωσης για τα παραδοτέα σε αυτή τη στήλη κάτω από αυτή την επικεφαλίδα. Τα συνολικά ποσά ΠΚΟ για τα έργα και τα προγράμματα υπολογίζονται αυτόματα" sqref="D7" xr:uid="{00000000-0002-0000-0000-000006000000}"/>
    <dataValidation allowBlank="1" showInputMessage="1" showErrorMessage="1" prompt="Εισαγάγετε την προγραμματισμένη αξία για τα παραδοτέα σε αυτή τη στήλη κάτω από αυτή την επικεφαλίδα. Τα ποσά προγραμματισμένης αξίας για τα έργα και τα προγράμματα υπολογίζονται αυτόματα " sqref="E7" xr:uid="{00000000-0002-0000-0000-000007000000}"/>
    <dataValidation allowBlank="1" showInputMessage="1" showErrorMessage="1" prompt="Εισαγάγετε την εκτελεσθείσα αξία για τα παραδοτέα σε αυτή τη στήλη κάτω από αυτή την επικεφαλίδα. Τα ποσά εκτελεσθείσας αξίας για τα έργα και τα προγράμματα υπολογίζονται αυτόματα" sqref="F7" xr:uid="{00000000-0002-0000-0000-000008000000}"/>
    <dataValidation allowBlank="1" showInputMessage="1" showErrorMessage="1" prompt="Εισαγάγετε το πραγματικό κόστος των παραδοτέων σε αυτή τη στήλη κάτω από αυτή την επικεφαλίδα. Το πραγματικό κόστος για τα έργα και τα προγράμματα υπολογίζεται αυτόματα" sqref="G7" xr:uid="{00000000-0002-0000-0000-000009000000}"/>
    <dataValidation allowBlank="1" showInputMessage="1" showErrorMessage="1" prompt="Τα γραφήματα sparkline για την προγραμματισμένη, την εκτελεσθείσα και την πραγματική αξία ενημερώνονται αυτόματα σε αυτή τη στήλη κάτω από αυτή την επικεφαλίδα" sqref="H7" xr:uid="{00000000-0002-0000-0000-00000A000000}"/>
    <dataValidation allowBlank="1" showInputMessage="1" showErrorMessage="1" prompt="Η διακύμανση κόστους υπολογίζεται αυτόματα σε αυτή τη στήλη κάτω από αυτή την επικεφαλίδα" sqref="I7" xr:uid="{00000000-0002-0000-0000-00000B000000}"/>
    <dataValidation allowBlank="1" showInputMessage="1" showErrorMessage="1" prompt="Το ποσοστό της διακύμανσης κόστους υπολογίζεται αυτόματα σε αυτή τη στήλη κάτω από αυτή την επικεφαλίδα" sqref="J7" xr:uid="{00000000-0002-0000-0000-00000C000000}"/>
    <dataValidation allowBlank="1" showInputMessage="1" showErrorMessage="1" prompt="Η διακύμανση χρονοδιαγράμματος υπολογίζεται αυτόματα σε αυτή τη στήλη κάτω από αυτή την επικεφαλίδα" sqref="K7" xr:uid="{00000000-0002-0000-0000-00000D000000}"/>
    <dataValidation allowBlank="1" showInputMessage="1" showErrorMessage="1" prompt="Το ποσοστό της διακύμανσης χρονοδιαγράμματος υπολογίζεται αυτόματα σε αυτή τη στήλη κάτω από αυτή την επικεφαλίδα" sqref="L7" xr:uid="{00000000-0002-0000-0000-00000E000000}"/>
    <dataValidation allowBlank="1" showInputMessage="1" showErrorMessage="1" prompt="Ο δείκτης απόδοσης κόστους υπολογίζεται αυτόματα σε αυτή τη στήλη κάτω από αυτή την επικεφαλίδα" sqref="M7" xr:uid="{00000000-0002-0000-0000-00000F000000}"/>
    <dataValidation allowBlank="1" showInputMessage="1" showErrorMessage="1" prompt="Ο δείκτης εκτέλεσης χρονοδιαγράμματος υπολογίζεται αυτόματα σε αυτή τη στήλη κάτω από αυτή την επικεφαλίδα" sqref="N7" xr:uid="{00000000-0002-0000-0000-000010000000}"/>
    <dataValidation allowBlank="1" showInputMessage="1" showErrorMessage="1" prompt="Η εκτίμηση έως την ολοκλήρωση υπολογίζεται αυτόματα σε αυτή τη στήλη κάτω από αυτή την επικεφαλίδα" sqref="O7" xr:uid="{00000000-0002-0000-0000-000011000000}"/>
    <dataValidation allowBlank="1" showInputMessage="1" showErrorMessage="1" prompt="Η εκτίμηση κατά την ολοκλήρωση υπολογίζεται αυτόματα σε αυτή τη στήλη κάτω από αυτή την επικεφαλίδα" sqref="P7" xr:uid="{00000000-0002-0000-0000-000012000000}"/>
    <dataValidation allowBlank="1" showInputMessage="1" showErrorMessage="1" prompt="Το ποσοστό της διακύμανσης κατά την ολοκλήρωση υπολογίζεται αυτόματα σε αυτή τη στήλη κάτω από αυτή την επικεφαλίδα" sqref="Q7" xr:uid="{00000000-0002-0000-0000-000013000000}"/>
    <dataValidation allowBlank="1" showInputMessage="1" showErrorMessage="1" prompt="Το ποσό της διακύμανσης κατά την ολοκλήρωση υπολογίζεται αυτόματα σε αυτή τη στήλη κάτω από αυτή την επικεφαλίδα" sqref="R7" xr:uid="{00000000-0002-0000-0000-000014000000}"/>
    <dataValidation allowBlank="1" showInputMessage="1" showErrorMessage="1" prompt="Ο μέσος δείκτης υπολογίζεται αυτόματα σε αυτή τη στήλη κάτω από αυτή την επικεφαλίδα" sqref="S7" xr:uid="{00000000-0002-0000-0000-000015000000}"/>
    <dataValidation allowBlank="1" showInputMessage="1" showErrorMessage="1" prompt="Η κατάσταση ενημερώνεται αυτόματα και επισημαίνεται με χρώμα RGB R=64 G=64 B=64 για το μαύρο, R=181 G=18 B=27 για το κόκκινο, R=121 G=69 B=11 για το πορτοκαλί και R=70 G=114 B=37 για το πράσινο" sqref="T7" xr:uid="{00000000-0002-0000-0000-000016000000}"/>
    <dataValidation allowBlank="1" showInputMessage="1" showErrorMessage="1" prompt="Σε αυτό το κελί βρίσκεται σύνδεση περιήγησης προς το φύλλο εργασίας &quot;Ορισμοί&quot;" sqref="S1" xr:uid="{00000000-0002-0000-0000-000017000000}"/>
    <dataValidation allowBlank="1" showInputMessage="1" showErrorMessage="1" prompt="Οι τιμές προϋπολογισμού βρίσκονται στις στήλες D και E, στον παρακάτω πίνακα" sqref="D5:E5" xr:uid="{00000000-0002-0000-0000-000018000000}"/>
    <dataValidation allowBlank="1" showInputMessage="1" showErrorMessage="1" prompt="Η εκτελεσθείσα αξία βρίσκεται στη στήλη F, στον παρακάτω πίνακα" sqref="F5" xr:uid="{00000000-0002-0000-0000-000019000000}"/>
    <dataValidation allowBlank="1" showInputMessage="1" showErrorMessage="1" prompt="Οι τιμές κόστους βρίσκονται στις στήλες I και J, στον παρακάτω πίνακα" sqref="I5:J5" xr:uid="{00000000-0002-0000-0000-00001A000000}"/>
    <dataValidation allowBlank="1" showInputMessage="1" showErrorMessage="1" prompt="Οι τιμές χρονοδιαγράμματος βρίσκονται στις στήλες K και L, στον παρακάτω πίνακα" sqref="K5:L5" xr:uid="{00000000-0002-0000-0000-00001B000000}"/>
    <dataValidation allowBlank="1" showInputMessage="1" showErrorMessage="1" prompt="Οι τιμές δείκτη απόδοσης βρίσκονται στις στήλες Μ και Ν, στον παρακάτω πίνακα" sqref="M5:N5" xr:uid="{00000000-0002-0000-0000-00001C000000}"/>
    <dataValidation allowBlank="1" showInputMessage="1" showErrorMessage="1" prompt="Οι τιμές πρόβλεψης βρίσκονται στις στήλες O έως R, στον παρακάτω πίνακα" sqref="O5:R5" xr:uid="{00000000-0002-0000-0000-00001D000000}"/>
  </dataValidations>
  <hyperlinks>
    <hyperlink ref="S1:T6" location="Ορισμοί!A1" tooltip="Επιλέξτε για να μεταβείτε στο φύλλο εργασίας Ορισμοί" display="DEFINITIONS" xr:uid="{00000000-0004-0000-0000-000000000000}"/>
  </hyperlinks>
  <printOptions horizontalCentered="1"/>
  <pageMargins left="0.25" right="0.25" top="0.25" bottom="0.25" header="0.05" footer="0.05"/>
  <pageSetup paperSize="9" fitToHeight="0" orientation="landscape" r:id="rId1"/>
  <headerFooter differentFirst="1" alignWithMargins="0">
    <oddFooter>Page &amp;P of &amp;N</oddFooter>
  </headerFooter>
  <drawing r:id="rId2"/>
  <tableParts count="1">
    <tablePart r:id="rId3"/>
  </tableParts>
  <extLst>
    <ext xmlns:x14="http://schemas.microsoft.com/office/spreadsheetml/2009/9/main" uri="{05C60535-1F16-4fd2-B633-F4F36F0B64E0}">
      <x14:sparklineGroups xmlns:xm="http://schemas.microsoft.com/office/excel/2006/main">
        <x14:sparklineGroup displayEmptyCellsAs="gap" markers="1" high="1" low="1" negative="1" xr2:uid="{00000000-0003-0000-0000-000000000000}">
          <x14:colorSeries theme="3" tint="9.9978637043366805E-2"/>
          <x14:colorNegative rgb="FFFFB620"/>
          <x14:colorAxis rgb="FF000000"/>
          <x14:colorMarkers theme="6"/>
          <x14:colorFirst rgb="FF5687C2"/>
          <x14:colorLast rgb="FF359CEB"/>
          <x14:colorHigh theme="4" tint="-0.499984740745262"/>
          <x14:colorLow theme="6"/>
          <x14:sparklines>
            <x14:sparkline>
              <xm:f>'Αναφορά απόδοσης'!E8:G8</xm:f>
              <xm:sqref>H8</xm:sqref>
            </x14:sparkline>
            <x14:sparkline>
              <xm:f>'Αναφορά απόδοσης'!E9:G9</xm:f>
              <xm:sqref>H9</xm:sqref>
            </x14:sparkline>
            <x14:sparkline>
              <xm:f>'Αναφορά απόδοσης'!E10:G10</xm:f>
              <xm:sqref>H10</xm:sqref>
            </x14:sparkline>
            <x14:sparkline>
              <xm:f>'Αναφορά απόδοσης'!E11:G11</xm:f>
              <xm:sqref>H11</xm:sqref>
            </x14:sparkline>
            <x14:sparkline>
              <xm:f>'Αναφορά απόδοσης'!E12:G12</xm:f>
              <xm:sqref>H12</xm:sqref>
            </x14:sparkline>
            <x14:sparkline>
              <xm:f>'Αναφορά απόδοσης'!E13:G13</xm:f>
              <xm:sqref>H13</xm:sqref>
            </x14:sparkline>
            <x14:sparkline>
              <xm:f>'Αναφορά απόδοσης'!E14:G14</xm:f>
              <xm:sqref>H14</xm:sqref>
            </x14:sparkline>
            <x14:sparkline>
              <xm:f>'Αναφορά απόδοσης'!E15:G15</xm:f>
              <xm:sqref>H15</xm:sqref>
            </x14:sparkline>
            <x14:sparkline>
              <xm:f>'Αναφορά απόδοσης'!E16:G16</xm:f>
              <xm:sqref>H16</xm:sqref>
            </x14:sparkline>
            <x14:sparkline>
              <xm:f>'Αναφορά απόδοσης'!E17:G17</xm:f>
              <xm:sqref>H17</xm:sqref>
            </x14:sparkline>
            <x14:sparkline>
              <xm:f>'Αναφορά απόδοσης'!E18:G18</xm:f>
              <xm:sqref>H18</xm:sqref>
            </x14:sparkline>
            <x14:sparkline>
              <xm:f>'Αναφορά απόδοσης'!E19:G19</xm:f>
              <xm:sqref>H19</xm:sqref>
            </x14:sparkline>
            <x14:sparkline>
              <xm:f>'Αναφορά απόδοσης'!E20:G20</xm:f>
              <xm:sqref>H20</xm:sqref>
            </x14:sparkline>
            <x14:sparkline>
              <xm:f>'Αναφορά απόδοσης'!E21:G21</xm:f>
              <xm:sqref>H21</xm:sqref>
            </x14:sparkline>
            <x14:sparkline>
              <xm:f>'Αναφορά απόδοσης'!E22:G22</xm:f>
              <xm:sqref>H22</xm:sqref>
            </x14:sparkline>
            <x14:sparkline>
              <xm:f>'Αναφορά απόδοσης'!E23:G23</xm:f>
              <xm:sqref>H23</xm:sqref>
            </x14:sparkline>
            <x14:sparkline>
              <xm:f>'Αναφορά απόδοσης'!E24:G24</xm:f>
              <xm:sqref>H24</xm:sqref>
            </x14:sparkline>
            <x14:sparkline>
              <xm:f>'Αναφορά απόδοσης'!E25:G25</xm:f>
              <xm:sqref>H25</xm:sqref>
            </x14:sparkline>
          </x14:sparklines>
        </x14:sparklineGroup>
      </x14:sparklineGroups>
    </ext>
  </extLs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3" tint="0.249977111117893"/>
    <pageSetUpPr autoPageBreaks="0" fitToPage="1"/>
  </sheetPr>
  <dimension ref="B1:J18"/>
  <sheetViews>
    <sheetView showGridLines="0" workbookViewId="0"/>
  </sheetViews>
  <sheetFormatPr defaultRowHeight="30" customHeight="1" x14ac:dyDescent="0.25"/>
  <cols>
    <col min="1" max="1" width="1.7109375" customWidth="1"/>
    <col min="2" max="2" width="5.28515625" style="2" customWidth="1"/>
    <col min="3" max="3" width="47.140625" customWidth="1"/>
    <col min="4" max="4" width="10.28515625" style="1" customWidth="1"/>
    <col min="5" max="5" width="56.140625" customWidth="1"/>
    <col min="6" max="6" width="16.7109375" style="1" customWidth="1"/>
    <col min="7" max="7" width="1.7109375" customWidth="1"/>
    <col min="8" max="8" width="13.5703125" customWidth="1"/>
    <col min="9" max="9" width="30.5703125" customWidth="1"/>
    <col min="10" max="10" width="21.85546875" customWidth="1"/>
    <col min="253" max="253" width="3.28515625" customWidth="1"/>
    <col min="254" max="254" width="25.140625" bestFit="1" customWidth="1"/>
    <col min="256" max="256" width="51.5703125" customWidth="1"/>
    <col min="257" max="257" width="15.7109375" bestFit="1" customWidth="1"/>
    <col min="509" max="509" width="3.28515625" customWidth="1"/>
    <col min="510" max="510" width="25.140625" bestFit="1" customWidth="1"/>
    <col min="512" max="512" width="51.5703125" customWidth="1"/>
    <col min="513" max="513" width="15.7109375" bestFit="1" customWidth="1"/>
    <col min="765" max="765" width="3.28515625" customWidth="1"/>
    <col min="766" max="766" width="25.140625" bestFit="1" customWidth="1"/>
    <col min="768" max="768" width="51.5703125" customWidth="1"/>
    <col min="769" max="769" width="15.7109375" bestFit="1" customWidth="1"/>
    <col min="1021" max="1021" width="3.28515625" customWidth="1"/>
    <col min="1022" max="1022" width="25.140625" bestFit="1" customWidth="1"/>
    <col min="1024" max="1024" width="51.5703125" customWidth="1"/>
    <col min="1025" max="1025" width="15.7109375" bestFit="1" customWidth="1"/>
    <col min="1277" max="1277" width="3.28515625" customWidth="1"/>
    <col min="1278" max="1278" width="25.140625" bestFit="1" customWidth="1"/>
    <col min="1280" max="1280" width="51.5703125" customWidth="1"/>
    <col min="1281" max="1281" width="15.7109375" bestFit="1" customWidth="1"/>
    <col min="1533" max="1533" width="3.28515625" customWidth="1"/>
    <col min="1534" max="1534" width="25.140625" bestFit="1" customWidth="1"/>
    <col min="1536" max="1536" width="51.5703125" customWidth="1"/>
    <col min="1537" max="1537" width="15.7109375" bestFit="1" customWidth="1"/>
    <col min="1789" max="1789" width="3.28515625" customWidth="1"/>
    <col min="1790" max="1790" width="25.140625" bestFit="1" customWidth="1"/>
    <col min="1792" max="1792" width="51.5703125" customWidth="1"/>
    <col min="1793" max="1793" width="15.7109375" bestFit="1" customWidth="1"/>
    <col min="2045" max="2045" width="3.28515625" customWidth="1"/>
    <col min="2046" max="2046" width="25.140625" bestFit="1" customWidth="1"/>
    <col min="2048" max="2048" width="51.5703125" customWidth="1"/>
    <col min="2049" max="2049" width="15.7109375" bestFit="1" customWidth="1"/>
    <col min="2301" max="2301" width="3.28515625" customWidth="1"/>
    <col min="2302" max="2302" width="25.140625" bestFit="1" customWidth="1"/>
    <col min="2304" max="2304" width="51.5703125" customWidth="1"/>
    <col min="2305" max="2305" width="15.7109375" bestFit="1" customWidth="1"/>
    <col min="2557" max="2557" width="3.28515625" customWidth="1"/>
    <col min="2558" max="2558" width="25.140625" bestFit="1" customWidth="1"/>
    <col min="2560" max="2560" width="51.5703125" customWidth="1"/>
    <col min="2561" max="2561" width="15.7109375" bestFit="1" customWidth="1"/>
    <col min="2813" max="2813" width="3.28515625" customWidth="1"/>
    <col min="2814" max="2814" width="25.140625" bestFit="1" customWidth="1"/>
    <col min="2816" max="2816" width="51.5703125" customWidth="1"/>
    <col min="2817" max="2817" width="15.7109375" bestFit="1" customWidth="1"/>
    <col min="3069" max="3069" width="3.28515625" customWidth="1"/>
    <col min="3070" max="3070" width="25.140625" bestFit="1" customWidth="1"/>
    <col min="3072" max="3072" width="51.5703125" customWidth="1"/>
    <col min="3073" max="3073" width="15.7109375" bestFit="1" customWidth="1"/>
    <col min="3325" max="3325" width="3.28515625" customWidth="1"/>
    <col min="3326" max="3326" width="25.140625" bestFit="1" customWidth="1"/>
    <col min="3328" max="3328" width="51.5703125" customWidth="1"/>
    <col min="3329" max="3329" width="15.7109375" bestFit="1" customWidth="1"/>
    <col min="3581" max="3581" width="3.28515625" customWidth="1"/>
    <col min="3582" max="3582" width="25.140625" bestFit="1" customWidth="1"/>
    <col min="3584" max="3584" width="51.5703125" customWidth="1"/>
    <col min="3585" max="3585" width="15.7109375" bestFit="1" customWidth="1"/>
    <col min="3837" max="3837" width="3.28515625" customWidth="1"/>
    <col min="3838" max="3838" width="25.140625" bestFit="1" customWidth="1"/>
    <col min="3840" max="3840" width="51.5703125" customWidth="1"/>
    <col min="3841" max="3841" width="15.7109375" bestFit="1" customWidth="1"/>
    <col min="4093" max="4093" width="3.28515625" customWidth="1"/>
    <col min="4094" max="4094" width="25.140625" bestFit="1" customWidth="1"/>
    <col min="4096" max="4096" width="51.5703125" customWidth="1"/>
    <col min="4097" max="4097" width="15.7109375" bestFit="1" customWidth="1"/>
    <col min="4349" max="4349" width="3.28515625" customWidth="1"/>
    <col min="4350" max="4350" width="25.140625" bestFit="1" customWidth="1"/>
    <col min="4352" max="4352" width="51.5703125" customWidth="1"/>
    <col min="4353" max="4353" width="15.7109375" bestFit="1" customWidth="1"/>
    <col min="4605" max="4605" width="3.28515625" customWidth="1"/>
    <col min="4606" max="4606" width="25.140625" bestFit="1" customWidth="1"/>
    <col min="4608" max="4608" width="51.5703125" customWidth="1"/>
    <col min="4609" max="4609" width="15.7109375" bestFit="1" customWidth="1"/>
    <col min="4861" max="4861" width="3.28515625" customWidth="1"/>
    <col min="4862" max="4862" width="25.140625" bestFit="1" customWidth="1"/>
    <col min="4864" max="4864" width="51.5703125" customWidth="1"/>
    <col min="4865" max="4865" width="15.7109375" bestFit="1" customWidth="1"/>
    <col min="5117" max="5117" width="3.28515625" customWidth="1"/>
    <col min="5118" max="5118" width="25.140625" bestFit="1" customWidth="1"/>
    <col min="5120" max="5120" width="51.5703125" customWidth="1"/>
    <col min="5121" max="5121" width="15.7109375" bestFit="1" customWidth="1"/>
    <col min="5373" max="5373" width="3.28515625" customWidth="1"/>
    <col min="5374" max="5374" width="25.140625" bestFit="1" customWidth="1"/>
    <col min="5376" max="5376" width="51.5703125" customWidth="1"/>
    <col min="5377" max="5377" width="15.7109375" bestFit="1" customWidth="1"/>
    <col min="5629" max="5629" width="3.28515625" customWidth="1"/>
    <col min="5630" max="5630" width="25.140625" bestFit="1" customWidth="1"/>
    <col min="5632" max="5632" width="51.5703125" customWidth="1"/>
    <col min="5633" max="5633" width="15.7109375" bestFit="1" customWidth="1"/>
    <col min="5885" max="5885" width="3.28515625" customWidth="1"/>
    <col min="5886" max="5886" width="25.140625" bestFit="1" customWidth="1"/>
    <col min="5888" max="5888" width="51.5703125" customWidth="1"/>
    <col min="5889" max="5889" width="15.7109375" bestFit="1" customWidth="1"/>
    <col min="6141" max="6141" width="3.28515625" customWidth="1"/>
    <col min="6142" max="6142" width="25.140625" bestFit="1" customWidth="1"/>
    <col min="6144" max="6144" width="51.5703125" customWidth="1"/>
    <col min="6145" max="6145" width="15.7109375" bestFit="1" customWidth="1"/>
    <col min="6397" max="6397" width="3.28515625" customWidth="1"/>
    <col min="6398" max="6398" width="25.140625" bestFit="1" customWidth="1"/>
    <col min="6400" max="6400" width="51.5703125" customWidth="1"/>
    <col min="6401" max="6401" width="15.7109375" bestFit="1" customWidth="1"/>
    <col min="6653" max="6653" width="3.28515625" customWidth="1"/>
    <col min="6654" max="6654" width="25.140625" bestFit="1" customWidth="1"/>
    <col min="6656" max="6656" width="51.5703125" customWidth="1"/>
    <col min="6657" max="6657" width="15.7109375" bestFit="1" customWidth="1"/>
    <col min="6909" max="6909" width="3.28515625" customWidth="1"/>
    <col min="6910" max="6910" width="25.140625" bestFit="1" customWidth="1"/>
    <col min="6912" max="6912" width="51.5703125" customWidth="1"/>
    <col min="6913" max="6913" width="15.7109375" bestFit="1" customWidth="1"/>
    <col min="7165" max="7165" width="3.28515625" customWidth="1"/>
    <col min="7166" max="7166" width="25.140625" bestFit="1" customWidth="1"/>
    <col min="7168" max="7168" width="51.5703125" customWidth="1"/>
    <col min="7169" max="7169" width="15.7109375" bestFit="1" customWidth="1"/>
    <col min="7421" max="7421" width="3.28515625" customWidth="1"/>
    <col min="7422" max="7422" width="25.140625" bestFit="1" customWidth="1"/>
    <col min="7424" max="7424" width="51.5703125" customWidth="1"/>
    <col min="7425" max="7425" width="15.7109375" bestFit="1" customWidth="1"/>
    <col min="7677" max="7677" width="3.28515625" customWidth="1"/>
    <col min="7678" max="7678" width="25.140625" bestFit="1" customWidth="1"/>
    <col min="7680" max="7680" width="51.5703125" customWidth="1"/>
    <col min="7681" max="7681" width="15.7109375" bestFit="1" customWidth="1"/>
    <col min="7933" max="7933" width="3.28515625" customWidth="1"/>
    <col min="7934" max="7934" width="25.140625" bestFit="1" customWidth="1"/>
    <col min="7936" max="7936" width="51.5703125" customWidth="1"/>
    <col min="7937" max="7937" width="15.7109375" bestFit="1" customWidth="1"/>
    <col min="8189" max="8189" width="3.28515625" customWidth="1"/>
    <col min="8190" max="8190" width="25.140625" bestFit="1" customWidth="1"/>
    <col min="8192" max="8192" width="51.5703125" customWidth="1"/>
    <col min="8193" max="8193" width="15.7109375" bestFit="1" customWidth="1"/>
    <col min="8445" max="8445" width="3.28515625" customWidth="1"/>
    <col min="8446" max="8446" width="25.140625" bestFit="1" customWidth="1"/>
    <col min="8448" max="8448" width="51.5703125" customWidth="1"/>
    <col min="8449" max="8449" width="15.7109375" bestFit="1" customWidth="1"/>
    <col min="8701" max="8701" width="3.28515625" customWidth="1"/>
    <col min="8702" max="8702" width="25.140625" bestFit="1" customWidth="1"/>
    <col min="8704" max="8704" width="51.5703125" customWidth="1"/>
    <col min="8705" max="8705" width="15.7109375" bestFit="1" customWidth="1"/>
    <col min="8957" max="8957" width="3.28515625" customWidth="1"/>
    <col min="8958" max="8958" width="25.140625" bestFit="1" customWidth="1"/>
    <col min="8960" max="8960" width="51.5703125" customWidth="1"/>
    <col min="8961" max="8961" width="15.7109375" bestFit="1" customWidth="1"/>
    <col min="9213" max="9213" width="3.28515625" customWidth="1"/>
    <col min="9214" max="9214" width="25.140625" bestFit="1" customWidth="1"/>
    <col min="9216" max="9216" width="51.5703125" customWidth="1"/>
    <col min="9217" max="9217" width="15.7109375" bestFit="1" customWidth="1"/>
    <col min="9469" max="9469" width="3.28515625" customWidth="1"/>
    <col min="9470" max="9470" width="25.140625" bestFit="1" customWidth="1"/>
    <col min="9472" max="9472" width="51.5703125" customWidth="1"/>
    <col min="9473" max="9473" width="15.7109375" bestFit="1" customWidth="1"/>
    <col min="9725" max="9725" width="3.28515625" customWidth="1"/>
    <col min="9726" max="9726" width="25.140625" bestFit="1" customWidth="1"/>
    <col min="9728" max="9728" width="51.5703125" customWidth="1"/>
    <col min="9729" max="9729" width="15.7109375" bestFit="1" customWidth="1"/>
    <col min="9981" max="9981" width="3.28515625" customWidth="1"/>
    <col min="9982" max="9982" width="25.140625" bestFit="1" customWidth="1"/>
    <col min="9984" max="9984" width="51.5703125" customWidth="1"/>
    <col min="9985" max="9985" width="15.7109375" bestFit="1" customWidth="1"/>
    <col min="10237" max="10237" width="3.28515625" customWidth="1"/>
    <col min="10238" max="10238" width="25.140625" bestFit="1" customWidth="1"/>
    <col min="10240" max="10240" width="51.5703125" customWidth="1"/>
    <col min="10241" max="10241" width="15.7109375" bestFit="1" customWidth="1"/>
    <col min="10493" max="10493" width="3.28515625" customWidth="1"/>
    <col min="10494" max="10494" width="25.140625" bestFit="1" customWidth="1"/>
    <col min="10496" max="10496" width="51.5703125" customWidth="1"/>
    <col min="10497" max="10497" width="15.7109375" bestFit="1" customWidth="1"/>
    <col min="10749" max="10749" width="3.28515625" customWidth="1"/>
    <col min="10750" max="10750" width="25.140625" bestFit="1" customWidth="1"/>
    <col min="10752" max="10752" width="51.5703125" customWidth="1"/>
    <col min="10753" max="10753" width="15.7109375" bestFit="1" customWidth="1"/>
    <col min="11005" max="11005" width="3.28515625" customWidth="1"/>
    <col min="11006" max="11006" width="25.140625" bestFit="1" customWidth="1"/>
    <col min="11008" max="11008" width="51.5703125" customWidth="1"/>
    <col min="11009" max="11009" width="15.7109375" bestFit="1" customWidth="1"/>
    <col min="11261" max="11261" width="3.28515625" customWidth="1"/>
    <col min="11262" max="11262" width="25.140625" bestFit="1" customWidth="1"/>
    <col min="11264" max="11264" width="51.5703125" customWidth="1"/>
    <col min="11265" max="11265" width="15.7109375" bestFit="1" customWidth="1"/>
    <col min="11517" max="11517" width="3.28515625" customWidth="1"/>
    <col min="11518" max="11518" width="25.140625" bestFit="1" customWidth="1"/>
    <col min="11520" max="11520" width="51.5703125" customWidth="1"/>
    <col min="11521" max="11521" width="15.7109375" bestFit="1" customWidth="1"/>
    <col min="11773" max="11773" width="3.28515625" customWidth="1"/>
    <col min="11774" max="11774" width="25.140625" bestFit="1" customWidth="1"/>
    <col min="11776" max="11776" width="51.5703125" customWidth="1"/>
    <col min="11777" max="11777" width="15.7109375" bestFit="1" customWidth="1"/>
    <col min="12029" max="12029" width="3.28515625" customWidth="1"/>
    <col min="12030" max="12030" width="25.140625" bestFit="1" customWidth="1"/>
    <col min="12032" max="12032" width="51.5703125" customWidth="1"/>
    <col min="12033" max="12033" width="15.7109375" bestFit="1" customWidth="1"/>
    <col min="12285" max="12285" width="3.28515625" customWidth="1"/>
    <col min="12286" max="12286" width="25.140625" bestFit="1" customWidth="1"/>
    <col min="12288" max="12288" width="51.5703125" customWidth="1"/>
    <col min="12289" max="12289" width="15.7109375" bestFit="1" customWidth="1"/>
    <col min="12541" max="12541" width="3.28515625" customWidth="1"/>
    <col min="12542" max="12542" width="25.140625" bestFit="1" customWidth="1"/>
    <col min="12544" max="12544" width="51.5703125" customWidth="1"/>
    <col min="12545" max="12545" width="15.7109375" bestFit="1" customWidth="1"/>
    <col min="12797" max="12797" width="3.28515625" customWidth="1"/>
    <col min="12798" max="12798" width="25.140625" bestFit="1" customWidth="1"/>
    <col min="12800" max="12800" width="51.5703125" customWidth="1"/>
    <col min="12801" max="12801" width="15.7109375" bestFit="1" customWidth="1"/>
    <col min="13053" max="13053" width="3.28515625" customWidth="1"/>
    <col min="13054" max="13054" width="25.140625" bestFit="1" customWidth="1"/>
    <col min="13056" max="13056" width="51.5703125" customWidth="1"/>
    <col min="13057" max="13057" width="15.7109375" bestFit="1" customWidth="1"/>
    <col min="13309" max="13309" width="3.28515625" customWidth="1"/>
    <col min="13310" max="13310" width="25.140625" bestFit="1" customWidth="1"/>
    <col min="13312" max="13312" width="51.5703125" customWidth="1"/>
    <col min="13313" max="13313" width="15.7109375" bestFit="1" customWidth="1"/>
    <col min="13565" max="13565" width="3.28515625" customWidth="1"/>
    <col min="13566" max="13566" width="25.140625" bestFit="1" customWidth="1"/>
    <col min="13568" max="13568" width="51.5703125" customWidth="1"/>
    <col min="13569" max="13569" width="15.7109375" bestFit="1" customWidth="1"/>
    <col min="13821" max="13821" width="3.28515625" customWidth="1"/>
    <col min="13822" max="13822" width="25.140625" bestFit="1" customWidth="1"/>
    <col min="13824" max="13824" width="51.5703125" customWidth="1"/>
    <col min="13825" max="13825" width="15.7109375" bestFit="1" customWidth="1"/>
    <col min="14077" max="14077" width="3.28515625" customWidth="1"/>
    <col min="14078" max="14078" width="25.140625" bestFit="1" customWidth="1"/>
    <col min="14080" max="14080" width="51.5703125" customWidth="1"/>
    <col min="14081" max="14081" width="15.7109375" bestFit="1" customWidth="1"/>
    <col min="14333" max="14333" width="3.28515625" customWidth="1"/>
    <col min="14334" max="14334" width="25.140625" bestFit="1" customWidth="1"/>
    <col min="14336" max="14336" width="51.5703125" customWidth="1"/>
    <col min="14337" max="14337" width="15.7109375" bestFit="1" customWidth="1"/>
    <col min="14589" max="14589" width="3.28515625" customWidth="1"/>
    <col min="14590" max="14590" width="25.140625" bestFit="1" customWidth="1"/>
    <col min="14592" max="14592" width="51.5703125" customWidth="1"/>
    <col min="14593" max="14593" width="15.7109375" bestFit="1" customWidth="1"/>
    <col min="14845" max="14845" width="3.28515625" customWidth="1"/>
    <col min="14846" max="14846" width="25.140625" bestFit="1" customWidth="1"/>
    <col min="14848" max="14848" width="51.5703125" customWidth="1"/>
    <col min="14849" max="14849" width="15.7109375" bestFit="1" customWidth="1"/>
    <col min="15101" max="15101" width="3.28515625" customWidth="1"/>
    <col min="15102" max="15102" width="25.140625" bestFit="1" customWidth="1"/>
    <col min="15104" max="15104" width="51.5703125" customWidth="1"/>
    <col min="15105" max="15105" width="15.7109375" bestFit="1" customWidth="1"/>
    <col min="15357" max="15357" width="3.28515625" customWidth="1"/>
    <col min="15358" max="15358" width="25.140625" bestFit="1" customWidth="1"/>
    <col min="15360" max="15360" width="51.5703125" customWidth="1"/>
    <col min="15361" max="15361" width="15.7109375" bestFit="1" customWidth="1"/>
    <col min="15613" max="15613" width="3.28515625" customWidth="1"/>
    <col min="15614" max="15614" width="25.140625" bestFit="1" customWidth="1"/>
    <col min="15616" max="15616" width="51.5703125" customWidth="1"/>
    <col min="15617" max="15617" width="15.7109375" bestFit="1" customWidth="1"/>
    <col min="15869" max="15869" width="3.28515625" customWidth="1"/>
    <col min="15870" max="15870" width="25.140625" bestFit="1" customWidth="1"/>
    <col min="15872" max="15872" width="51.5703125" customWidth="1"/>
    <col min="15873" max="15873" width="15.7109375" bestFit="1" customWidth="1"/>
    <col min="16125" max="16126" width="9.140625" customWidth="1"/>
    <col min="16128" max="16129" width="9.140625" customWidth="1"/>
  </cols>
  <sheetData>
    <row r="1" spans="2:10" ht="15" x14ac:dyDescent="0.25">
      <c r="B1"/>
      <c r="D1"/>
      <c r="F1"/>
      <c r="J1" s="41" t="s">
        <v>109</v>
      </c>
    </row>
    <row r="2" spans="2:10" ht="25.5" x14ac:dyDescent="0.35">
      <c r="B2" s="46" t="s">
        <v>0</v>
      </c>
      <c r="C2" s="46"/>
      <c r="D2" s="46"/>
      <c r="E2" s="46"/>
      <c r="F2" s="46"/>
      <c r="G2" s="46"/>
      <c r="H2" s="46"/>
      <c r="I2" s="46"/>
      <c r="J2" s="41"/>
    </row>
    <row r="3" spans="2:10" ht="34.5" customHeight="1" x14ac:dyDescent="0.25">
      <c r="B3" s="45" t="s">
        <v>54</v>
      </c>
      <c r="C3" s="45"/>
      <c r="D3" s="45"/>
      <c r="E3" s="45"/>
      <c r="F3" s="45"/>
      <c r="G3" s="45"/>
      <c r="H3" s="45"/>
      <c r="I3" s="45"/>
      <c r="J3" s="41"/>
    </row>
    <row r="4" spans="2:10" ht="15" x14ac:dyDescent="0.25">
      <c r="B4" s="45"/>
      <c r="C4" s="45"/>
      <c r="D4" s="45"/>
      <c r="E4" s="45"/>
      <c r="F4" s="45"/>
      <c r="G4" s="45"/>
      <c r="H4" s="45"/>
      <c r="I4" s="45"/>
      <c r="J4" s="41"/>
    </row>
    <row r="5" spans="2:10" ht="30" customHeight="1" x14ac:dyDescent="0.25">
      <c r="B5" s="8" t="s">
        <v>2</v>
      </c>
      <c r="C5" t="s">
        <v>55</v>
      </c>
      <c r="D5" t="s">
        <v>68</v>
      </c>
      <c r="E5" t="s">
        <v>78</v>
      </c>
      <c r="F5" t="s">
        <v>92</v>
      </c>
      <c r="H5" s="9" t="s">
        <v>53</v>
      </c>
      <c r="I5" s="9" t="s">
        <v>78</v>
      </c>
      <c r="J5" s="7" t="s">
        <v>110</v>
      </c>
    </row>
    <row r="6" spans="2:10" ht="30" customHeight="1" x14ac:dyDescent="0.25">
      <c r="B6" s="6">
        <v>1</v>
      </c>
      <c r="C6" t="s">
        <v>56</v>
      </c>
      <c r="D6" t="s">
        <v>69</v>
      </c>
      <c r="E6" t="s">
        <v>79</v>
      </c>
      <c r="F6"/>
      <c r="H6" s="35" t="s">
        <v>101</v>
      </c>
      <c r="I6" s="8" t="s">
        <v>105</v>
      </c>
      <c r="J6" s="10">
        <v>0</v>
      </c>
    </row>
    <row r="7" spans="2:10" ht="30" customHeight="1" x14ac:dyDescent="0.25">
      <c r="B7" s="6">
        <v>2</v>
      </c>
      <c r="C7" t="s">
        <v>57</v>
      </c>
      <c r="D7" t="s">
        <v>70</v>
      </c>
      <c r="E7" t="s">
        <v>80</v>
      </c>
      <c r="F7"/>
      <c r="H7" s="33" t="s">
        <v>102</v>
      </c>
      <c r="I7" s="8" t="s">
        <v>106</v>
      </c>
      <c r="J7" s="10">
        <v>0.65</v>
      </c>
    </row>
    <row r="8" spans="2:10" ht="30" customHeight="1" x14ac:dyDescent="0.25">
      <c r="B8" s="6">
        <v>3</v>
      </c>
      <c r="C8" t="s">
        <v>58</v>
      </c>
      <c r="D8" t="s">
        <v>71</v>
      </c>
      <c r="E8" t="s">
        <v>81</v>
      </c>
      <c r="F8"/>
      <c r="H8" s="34" t="s">
        <v>103</v>
      </c>
      <c r="I8" s="8" t="s">
        <v>107</v>
      </c>
      <c r="J8" s="10">
        <v>0.85</v>
      </c>
    </row>
    <row r="9" spans="2:10" ht="30" customHeight="1" x14ac:dyDescent="0.25">
      <c r="B9" s="6">
        <v>4</v>
      </c>
      <c r="C9" t="s">
        <v>59</v>
      </c>
      <c r="D9" t="s">
        <v>72</v>
      </c>
      <c r="E9" t="s">
        <v>82</v>
      </c>
      <c r="F9"/>
      <c r="H9" s="36" t="s">
        <v>104</v>
      </c>
      <c r="I9" s="8" t="s">
        <v>108</v>
      </c>
      <c r="J9" s="10">
        <v>1</v>
      </c>
    </row>
    <row r="10" spans="2:10" ht="30" customHeight="1" x14ac:dyDescent="0.25">
      <c r="B10" s="6">
        <v>5</v>
      </c>
      <c r="C10" t="s">
        <v>60</v>
      </c>
      <c r="D10" t="s">
        <v>73</v>
      </c>
      <c r="E10" t="s">
        <v>83</v>
      </c>
      <c r="F10" t="s">
        <v>93</v>
      </c>
    </row>
    <row r="11" spans="2:10" ht="30" customHeight="1" x14ac:dyDescent="0.25">
      <c r="B11" s="6">
        <v>6</v>
      </c>
      <c r="C11" t="s">
        <v>61</v>
      </c>
      <c r="D11" t="s">
        <v>44</v>
      </c>
      <c r="E11" t="s">
        <v>84</v>
      </c>
      <c r="F11" t="s">
        <v>94</v>
      </c>
    </row>
    <row r="12" spans="2:10" ht="30" customHeight="1" x14ac:dyDescent="0.25">
      <c r="B12" s="6">
        <v>7</v>
      </c>
      <c r="C12" t="s">
        <v>62</v>
      </c>
      <c r="D12" t="s">
        <v>74</v>
      </c>
      <c r="E12" t="s">
        <v>85</v>
      </c>
      <c r="F12" t="s">
        <v>95</v>
      </c>
    </row>
    <row r="13" spans="2:10" ht="30" customHeight="1" x14ac:dyDescent="0.25">
      <c r="B13" s="6">
        <v>8</v>
      </c>
      <c r="C13" t="s">
        <v>63</v>
      </c>
      <c r="D13" t="s">
        <v>45</v>
      </c>
      <c r="E13" t="s">
        <v>86</v>
      </c>
      <c r="F13" t="s">
        <v>96</v>
      </c>
    </row>
    <row r="14" spans="2:10" ht="30" customHeight="1" x14ac:dyDescent="0.25">
      <c r="B14" s="6">
        <v>9</v>
      </c>
      <c r="C14" t="s">
        <v>64</v>
      </c>
      <c r="D14" t="s">
        <v>47</v>
      </c>
      <c r="E14" t="s">
        <v>87</v>
      </c>
      <c r="F14" t="s">
        <v>97</v>
      </c>
    </row>
    <row r="15" spans="2:10" ht="30" customHeight="1" x14ac:dyDescent="0.25">
      <c r="B15" s="6">
        <v>10</v>
      </c>
      <c r="C15" t="s">
        <v>65</v>
      </c>
      <c r="D15" t="s">
        <v>48</v>
      </c>
      <c r="E15" t="s">
        <v>88</v>
      </c>
      <c r="F15" t="s">
        <v>98</v>
      </c>
    </row>
    <row r="16" spans="2:10" ht="30" customHeight="1" x14ac:dyDescent="0.25">
      <c r="B16" s="6">
        <v>11</v>
      </c>
      <c r="C16" t="s">
        <v>66</v>
      </c>
      <c r="D16" t="s">
        <v>75</v>
      </c>
      <c r="E16" t="s">
        <v>89</v>
      </c>
      <c r="F16" t="s">
        <v>99</v>
      </c>
    </row>
    <row r="17" spans="2:6" ht="30" customHeight="1" x14ac:dyDescent="0.25">
      <c r="B17" s="6">
        <v>12</v>
      </c>
      <c r="C17" t="s">
        <v>53</v>
      </c>
      <c r="D17" t="s">
        <v>76</v>
      </c>
      <c r="E17" t="s">
        <v>90</v>
      </c>
      <c r="F17" t="s">
        <v>100</v>
      </c>
    </row>
    <row r="18" spans="2:6" ht="30" customHeight="1" x14ac:dyDescent="0.25">
      <c r="B18" s="6">
        <v>13</v>
      </c>
      <c r="C18" t="s">
        <v>67</v>
      </c>
      <c r="D18" t="s">
        <v>77</v>
      </c>
      <c r="E18" t="s">
        <v>91</v>
      </c>
      <c r="F18"/>
    </row>
  </sheetData>
  <mergeCells count="2">
    <mergeCell ref="B3:I4"/>
    <mergeCell ref="B2:I2"/>
  </mergeCells>
  <dataValidations count="11">
    <dataValidation allowBlank="1" showInputMessage="1" showErrorMessage="1" prompt="Τροποποιήστε ή προσθέστε ορισμούς και συντομογραφίες μετρικών στον πίνακα &quot;Ορισμοί&quot; και περιγραφή κατάστασης στον πίνακα &quot;Κατάσταση&quot; σε αυτό το φύλλο εργασίας. Επιλέξτε το κελί J1 για να μεταβείτε στο φύλλο εργασίας &quot;Αναφορά&quot;" sqref="A1" xr:uid="{00000000-0002-0000-0100-000000000000}"/>
    <dataValidation allowBlank="1" showInputMessage="1" showErrorMessage="1" prompt="Σε αυτό το κελί βρίσκεται ο τίτλος αυτού του φύλλου εργασίας και στο παρακάτω κελί ο υπότιτλος" sqref="B2" xr:uid="{00000000-0002-0000-0100-000001000000}"/>
    <dataValidation allowBlank="1" showInputMessage="1" showErrorMessage="1" prompt="Σε αυτό το κελί βρίσκεται ο υπότιτλος. Οι ορισμοί και οι συντομογραφίες μετρικών βρίσκονται στον πίνακα που ξεκινά στο κελί B5 και η περιγραφή κατάστασης στον πίνακα που ξεκινά στο κελί Η5" sqref="B3" xr:uid="{00000000-0002-0000-0100-000002000000}"/>
    <dataValidation allowBlank="1" showInputMessage="1" showErrorMessage="1" prompt="Σύνδεση περιήγησης προς το φύλλο εργασίας &quot;Αναφορά&quot;" sqref="J1" xr:uid="{00000000-0002-0000-0100-000003000000}"/>
    <dataValidation allowBlank="1" showInputMessage="1" showErrorMessage="1" prompt="Ο αριθμός σειράς βρίσκεται σε αυτή τη στήλη κάτω από αυτή την επικεφαλίδα" sqref="B5" xr:uid="{00000000-0002-0000-0100-000004000000}"/>
    <dataValidation allowBlank="1" showInputMessage="1" showErrorMessage="1" prompt="Το μετρικό βρίσκεται σε αυτή τη στήλη κάτω από αυτή την επικεφαλίδα" sqref="C5" xr:uid="{00000000-0002-0000-0100-000005000000}"/>
    <dataValidation allowBlank="1" showInputMessage="1" showErrorMessage="1" prompt="Η συντομογραφία βρίσκεται σε αυτή τη στήλη κάτω από αυτή την επικεφαλίδα" sqref="D5" xr:uid="{00000000-0002-0000-0100-000006000000}"/>
    <dataValidation allowBlank="1" showInputMessage="1" showErrorMessage="1" prompt="Η περιγραφή βρίσκεται σε αυτή τη στήλη κάτω από αυτή την επικεφαλίδα" sqref="E5 I5" xr:uid="{00000000-0002-0000-0100-000007000000}"/>
    <dataValidation allowBlank="1" showInputMessage="1" showErrorMessage="1" prompt="Ο τύπος ή η τιμή βρίσκεται σε αυτή τη στήλη κάτω από αυτή την επικεφαλίδα" sqref="F5" xr:uid="{00000000-0002-0000-0100-000008000000}"/>
    <dataValidation allowBlank="1" showInputMessage="1" showErrorMessage="1" prompt="Το χρώμα κατάστασης βρίσκεται σε αυτή τη στήλη κάτω από αυτή την επικεφαλίδα" sqref="H5" xr:uid="{00000000-0002-0000-0100-000009000000}"/>
    <dataValidation allowBlank="1" showInputMessage="1" showErrorMessage="1" prompt="Εισαγάγετε το κατώτερο όριο τιμής σε αύξουσα σειρά σε αυτή τη στήλη κάτω από αυτή την επικεφαλίδα" sqref="J5" xr:uid="{00000000-0002-0000-0100-00000A000000}"/>
  </dataValidations>
  <hyperlinks>
    <hyperlink ref="J1" location="'Αναφορά απόδοσης'!A1" tooltip="Επιλέξτε για να μεταβείτε στο φύλλο εργασίας Αναφορά απόδοσης" display="Report" xr:uid="{00000000-0004-0000-0100-000000000000}"/>
  </hyperlinks>
  <printOptions horizontalCentered="1"/>
  <pageMargins left="0.25" right="0.25" top="0.75" bottom="0.75" header="0.3" footer="0.3"/>
  <pageSetup paperSize="9" fitToHeight="0" orientation="landscape" r:id="rId1"/>
  <headerFooter differentFirst="1" alignWithMargins="0">
    <oddFooter>Page &amp;P of &amp;N</oddFooter>
  </headerFooter>
  <drawing r:id="rId2"/>
  <tableParts count="2">
    <tablePart r:id="rId3"/>
    <tablePart r:id="rId4"/>
  </tableParts>
</worksheet>
</file>

<file path=customXml/_rels/item12.xml.rels>&#65279;<?xml version="1.0" encoding="utf-8"?><Relationships xmlns="http://schemas.openxmlformats.org/package/2006/relationships"><Relationship Type="http://schemas.openxmlformats.org/officeDocument/2006/relationships/customXmlProps" Target="/customXml/itemProps12.xml" Id="rId1" /></Relationships>
</file>

<file path=customXml/_rels/item2.xml.rels>&#65279;<?xml version="1.0" encoding="utf-8"?><Relationships xmlns="http://schemas.openxmlformats.org/package/2006/relationships"><Relationship Type="http://schemas.openxmlformats.org/officeDocument/2006/relationships/customXmlProps" Target="/customXml/itemProps21.xml" Id="rId1" /></Relationships>
</file>

<file path=customXml/_rels/item33.xml.rels>&#65279;<?xml version="1.0" encoding="utf-8"?><Relationships xmlns="http://schemas.openxmlformats.org/package/2006/relationships"><Relationship Type="http://schemas.openxmlformats.org/officeDocument/2006/relationships/customXmlProps" Target="/customXml/itemProps33.xml" Id="rId1" /></Relationships>
</file>

<file path=customXml/item12.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Image xmlns="71af3243-3dd4-4a8d-8c0d-dd76da1f02a5">
      <Url xsi:nil="true"/>
      <Description xsi:nil="true"/>
    </Image>
    <Status xmlns="71af3243-3dd4-4a8d-8c0d-dd76da1f02a5">Not started</Status>
    <Background xmlns="71af3243-3dd4-4a8d-8c0d-dd76da1f02a5">false</Background>
    <_ip_UnifiedCompliancePolicyProperties xmlns="http://schemas.microsoft.com/sharepoint/v3" xsi:nil="true"/>
    <ImageTagsTaxHTField xmlns="71af3243-3dd4-4a8d-8c0d-dd76da1f02a5">
      <Terms xmlns="http://schemas.microsoft.com/office/infopath/2007/PartnerControls"/>
    </ImageTagsTaxHTField>
    <TaxCatchAll xmlns="230e9df3-be65-4c73-a93b-d1236ebd677e" xsi:nil="true"/>
    <MediaServiceKeyPoints xmlns="71af3243-3dd4-4a8d-8c0d-dd76da1f02a5"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3.xml><?xml version="1.0" encoding="utf-8"?>
<ct:contentTypeSchema xmlns:ct="http://schemas.microsoft.com/office/2006/metadata/contentType" xmlns:ma="http://schemas.microsoft.com/office/2006/metadata/properties/metaAttributes" ct:_="" ma:_="" ma:contentTypeName="Document" ma:contentTypeID="0x01010079F111ED35F8CC479449609E8A0923A6" ma:contentTypeVersion="24" ma:contentTypeDescription="Create a new document." ma:contentTypeScope="" ma:versionID="2d714a3296df14eba7a100bb665443ca">
  <xsd:schema xmlns:xsd="http://www.w3.org/2001/XMLSchema" xmlns:xs="http://www.w3.org/2001/XMLSchema" xmlns:p="http://schemas.microsoft.com/office/2006/metadata/properties" xmlns:ns1="http://schemas.microsoft.com/sharepoint/v3" xmlns:ns2="71af3243-3dd4-4a8d-8c0d-dd76da1f02a5" xmlns:ns3="16c05727-aa75-4e4a-9b5f-8a80a1165891" xmlns:ns4="230e9df3-be65-4c73-a93b-d1236ebd677e" targetNamespace="http://schemas.microsoft.com/office/2006/metadata/properties" ma:root="true" ma:fieldsID="49549bf45bfbbfb6cffed527380e77e1" ns1:_="" ns2:_="" ns3:_="" ns4:_="">
    <xsd:import namespace="http://schemas.microsoft.com/sharepoint/v3"/>
    <xsd:import namespace="71af3243-3dd4-4a8d-8c0d-dd76da1f02a5"/>
    <xsd:import namespace="16c05727-aa75-4e4a-9b5f-8a80a1165891"/>
    <xsd:import namespace="230e9df3-be65-4c73-a93b-d1236ebd677e"/>
    <xsd:element name="properties">
      <xsd:complexType>
        <xsd:sequence>
          <xsd:element name="documentManagement">
            <xsd:complexType>
              <xsd:all>
                <xsd:element ref="ns2:Status" minOccurs="0"/>
                <xsd:element ref="ns2:Image" minOccurs="0"/>
                <xsd:element ref="ns2:MediaServiceMetadata" minOccurs="0"/>
                <xsd:element ref="ns2:MediaServiceFastMetadata" minOccurs="0"/>
                <xsd:element ref="ns2:MediaServiceOCR" minOccurs="0"/>
                <xsd:element ref="ns2:MediaServiceAutoTags" minOccurs="0"/>
                <xsd:element ref="ns2:MediaServiceEventHashCode" minOccurs="0"/>
                <xsd:element ref="ns2:MediaServiceGenerationTime" minOccurs="0"/>
                <xsd:element ref="ns3:SharedWithUsers" minOccurs="0"/>
                <xsd:element ref="ns3:SharedWithDetails" minOccurs="0"/>
                <xsd:element ref="ns2:MediaServiceAutoKeyPoints" minOccurs="0"/>
                <xsd:element ref="ns2:MediaServiceKeyPoints" minOccurs="0"/>
                <xsd:element ref="ns2:MediaServiceDateTaken" minOccurs="0"/>
                <xsd:element ref="ns1:_ip_UnifiedCompliancePolicyProperties" minOccurs="0"/>
                <xsd:element ref="ns1:_ip_UnifiedCompliancePolicyUIAction" minOccurs="0"/>
                <xsd:element ref="ns4:TaxCatchAll" minOccurs="0"/>
                <xsd:element ref="ns2:ImageTagsTaxHTField" minOccurs="0"/>
                <xsd:element ref="ns2:MediaServiceLocation" minOccurs="0"/>
                <xsd:element ref="ns2:MediaLengthInSeconds" minOccurs="0"/>
                <xsd:element ref="ns2:Backgroun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0" nillable="true" ma:displayName="Unified Compliance Policy Properties" ma:hidden="true" ma:internalName="_ip_UnifiedCompliancePolicyProperties" ma:readOnly="false">
      <xsd:simpleType>
        <xsd:restriction base="dms:Note"/>
      </xsd:simpleType>
    </xsd:element>
    <xsd:element name="_ip_UnifiedCompliancePolicyUIAction" ma:index="21" nillable="true" ma:displayName="Unified Compliance Policy UI Action" ma:hidden="true" ma:internalName="_ip_UnifiedCompliancePolicyUIAction" ma:readOnly="fals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1af3243-3dd4-4a8d-8c0d-dd76da1f02a5" elementFormDefault="qualified">
    <xsd:import namespace="http://schemas.microsoft.com/office/2006/documentManagement/types"/>
    <xsd:import namespace="http://schemas.microsoft.com/office/infopath/2007/PartnerControls"/>
    <xsd:element name="Status" ma:index="2" nillable="true" ma:displayName="Status" ma:default="Not started" ma:format="Dropdown" ma:internalName="Status" ma:readOnly="false">
      <xsd:simpleType>
        <xsd:restriction base="dms:Choice">
          <xsd:enumeration value="Not started"/>
          <xsd:enumeration value="In Progress"/>
          <xsd:enumeration value="Completed"/>
        </xsd:restriction>
      </xsd:simpleType>
    </xsd:element>
    <xsd:element name="Image" ma:index="3" nillable="true" ma:displayName="Image" ma:format="Image" ma:internalName="Image" ma:readOnly="false">
      <xsd:complexType>
        <xsd:complexContent>
          <xsd:extension base="dms:URL">
            <xsd:sequence>
              <xsd:element name="Url" type="dms:ValidUrl" minOccurs="0" nillable="true"/>
              <xsd:element name="Description" type="xsd:string" nillable="true"/>
            </xsd:sequence>
          </xsd:extension>
        </xsd:complexContent>
      </xsd:complexType>
    </xsd:element>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MediaServiceOCR" ma:hidden="true" ma:internalName="MediaServiceOCR" ma:readOnly="true">
      <xsd:simpleType>
        <xsd:restriction base="dms:Note"/>
      </xsd:simpleType>
    </xsd:element>
    <xsd:element name="MediaServiceAutoTags" ma:index="11" nillable="true" ma:displayName="MediaServiceAutoTags" ma:hidden="true" ma:internalName="MediaServiceAutoTags"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hidden="true" ma:internalName="MediaServiceKeyPoints" ma:readOnly="false">
      <xsd:simpleType>
        <xsd:restriction base="dms:Note"/>
      </xsd:simpleType>
    </xsd:element>
    <xsd:element name="MediaServiceDateTaken" ma:index="18" nillable="true" ma:displayName="MediaServiceDateTaken" ma:hidden="true" ma:internalName="MediaServiceDateTaken" ma:readOnly="true">
      <xsd:simpleType>
        <xsd:restriction base="dms:Text"/>
      </xsd:simpleType>
    </xsd:element>
    <xsd:element name="ImageTagsTaxHTField" ma:index="25" nillable="true" ma:taxonomy="true" ma:internalName="ImageTagsTaxHTField" ma:taxonomyFieldName="MediaServiceImageTags" ma:displayName="Image Tags" ma:readOnly="false" ma:fieldId="{5cf76f15-5ced-4ddc-b409-7134ff3c332f}" ma:taxonomyMulti="true" ma:sspId="e385fb40-52d4-4fae-9c5b-3e8ff8a5878e" ma:termSetId="09814cd3-568e-fe90-9814-8d621ff8fb84" ma:anchorId="fba54fb3-c3e1-fe81-a776-ca4b69148c4d" ma:open="true" ma:isKeyword="false">
      <xsd:complexType>
        <xsd:sequence>
          <xsd:element ref="pc:Terms" minOccurs="0" maxOccurs="1"/>
        </xsd:sequence>
      </xsd:complexType>
    </xsd:element>
    <xsd:element name="MediaServiceLocation" ma:index="26" nillable="true" ma:displayName="Location" ma:hidden="true" ma:internalName="MediaServiceLocation" ma:readOnly="true">
      <xsd:simpleType>
        <xsd:restriction base="dms:Text"/>
      </xsd:simpleType>
    </xsd:element>
    <xsd:element name="MediaLengthInSeconds" ma:index="27" nillable="true" ma:displayName="MediaLengthInSeconds" ma:hidden="true" ma:internalName="MediaLengthInSeconds" ma:readOnly="true">
      <xsd:simpleType>
        <xsd:restriction base="dms:Unknown"/>
      </xsd:simpleType>
    </xsd:element>
    <xsd:element name="Background" ma:index="28" nillable="true" ma:displayName="Background" ma:default="0" ma:format="Dropdown" ma:internalName="Background">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16c05727-aa75-4e4a-9b5f-8a80a1165891" elementFormDefault="qualified">
    <xsd:import namespace="http://schemas.microsoft.com/office/2006/documentManagement/types"/>
    <xsd:import namespace="http://schemas.microsoft.com/office/infopath/2007/PartnerControls"/>
    <xsd:element name="SharedWithUsers" ma:index="14" nillable="true" ma:displayName="Shared With" ma:hidden="true"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hidden="true" ma:internalName="SharedWithDetail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30e9df3-be65-4c73-a93b-d1236ebd677e" elementFormDefault="qualified">
    <xsd:import namespace="http://schemas.microsoft.com/office/2006/documentManagement/types"/>
    <xsd:import namespace="http://schemas.microsoft.com/office/infopath/2007/PartnerControls"/>
    <xsd:element name="TaxCatchAll" ma:index="23" nillable="true" ma:displayName="Taxonomy Catch All Column" ma:hidden="true" ma:list="{3f6bfcbc-3db3-4ae6-bd76-326f0798ad28}" ma:internalName="TaxCatchAll" ma:readOnly="false" ma:showField="CatchAllData" ma:web="16c05727-aa75-4e4a-9b5f-8a80a1165891">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2.xml><?xml version="1.0" encoding="utf-8"?>
<ds:datastoreItem xmlns:ds="http://schemas.openxmlformats.org/officeDocument/2006/customXml" ds:itemID="{95E7DBB2-F48E-44DF-A408-56350078B7D5}">
  <ds:schemaRefs>
    <ds:schemaRef ds:uri="http://schemas.microsoft.com/office/2006/metadata/properties"/>
    <ds:schemaRef ds:uri="http://schemas.microsoft.com/office/infopath/2007/PartnerControls"/>
    <ds:schemaRef ds:uri="http://schemas.microsoft.com/sharepoint/v3"/>
    <ds:schemaRef ds:uri="71af3243-3dd4-4a8d-8c0d-dd76da1f02a5"/>
    <ds:schemaRef ds:uri="230e9df3-be65-4c73-a93b-d1236ebd677e"/>
  </ds:schemaRefs>
</ds:datastoreItem>
</file>

<file path=customXml/itemProps21.xml><?xml version="1.0" encoding="utf-8"?>
<ds:datastoreItem xmlns:ds="http://schemas.openxmlformats.org/officeDocument/2006/customXml" ds:itemID="{4C617DA6-C580-4DB9-837B-E334B744851A}">
  <ds:schemaRefs>
    <ds:schemaRef ds:uri="http://schemas.microsoft.com/sharepoint/v3/contenttype/forms"/>
  </ds:schemaRefs>
</ds:datastoreItem>
</file>

<file path=customXml/itemProps33.xml><?xml version="1.0" encoding="utf-8"?>
<ds:datastoreItem xmlns:ds="http://schemas.openxmlformats.org/officeDocument/2006/customXml" ds:itemID="{B2441F60-4722-4C26-9C27-6AAED986094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71af3243-3dd4-4a8d-8c0d-dd76da1f02a5"/>
    <ds:schemaRef ds:uri="16c05727-aa75-4e4a-9b5f-8a80a1165891"/>
    <ds:schemaRef ds:uri="230e9df3-be65-4c73-a93b-d1236ebd677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ap:Properties xmlns:vt="http://schemas.openxmlformats.org/officeDocument/2006/docPropsVTypes" xmlns:ap="http://schemas.openxmlformats.org/officeDocument/2006/extended-properties">
  <ap:DocSecurity>0</ap:DocSecurity>
  <ap:Template>TM02897386</ap:Template>
  <ap:ScaleCrop>false</ap:ScaleCrop>
  <ap:HeadingPairs>
    <vt:vector baseType="variant" size="4">
      <vt:variant>
        <vt:lpstr>Φύλλα εργασίας</vt:lpstr>
      </vt:variant>
      <vt:variant>
        <vt:i4>2</vt:i4>
      </vt:variant>
      <vt:variant>
        <vt:lpstr>Καθορισμένες περιοχές</vt:lpstr>
      </vt:variant>
      <vt:variant>
        <vt:i4>6</vt:i4>
      </vt:variant>
    </vt:vector>
  </ap:HeadingPairs>
  <ap:TitlesOfParts>
    <vt:vector baseType="lpstr" size="8">
      <vt:lpstr>Αναφορά απόδοσης</vt:lpstr>
      <vt:lpstr>Ορισμοί</vt:lpstr>
      <vt:lpstr>'Αναφορά απόδοσης'!Print_Area</vt:lpstr>
      <vt:lpstr>'Αναφορά απόδοσης'!Print_Titles</vt:lpstr>
      <vt:lpstr>Ορισμοί!Print_Titles</vt:lpstr>
      <vt:lpstr>Τίτλος1</vt:lpstr>
      <vt:lpstr>Τίτλος2</vt:lpstr>
      <vt:lpstr>ΤίτλοςΣτήλης2</vt:lpstr>
    </vt:vector>
  </ap:TitlesOfParts>
  <ap:LinksUpToDate>false</ap:LinksUpToDate>
  <ap:SharedDoc>false</ap:SharedDoc>
  <ap:HyperlinksChanged>false</ap:HyperlinksChanged>
  <ap:AppVersion>16.0300</ap:AppVersion>
</ap: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2022-02-14T04:41:17Z</dcterms:created>
  <dcterms:modified xsi:type="dcterms:W3CDTF">2022-04-06T13:08:16Z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0x01010079F111ED35F8CC479449609E8A0923A6</vt:lpwstr>
  </property>
</Properties>
</file>