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20" windowWidth="11670" windowHeight="5400" activeTab="5"/>
  </bookViews>
  <sheets>
    <sheet name="Übersicht" sheetId="1" r:id="rId1"/>
    <sheet name="Grundpreise" sheetId="6" r:id="rId2"/>
    <sheet name="Mais" sheetId="2" r:id="rId3"/>
    <sheet name="Raps" sheetId="3" r:id="rId4"/>
    <sheet name="Goldweizen" sheetId="4" r:id="rId5"/>
    <sheet name="Goldgerste" sheetId="5" r:id="rId6"/>
  </sheets>
  <definedNames>
    <definedName name="_xlnm.Print_Area" localSheetId="5">Goldgerste!$A$1:$O$53</definedName>
    <definedName name="_xlnm.Print_Area" localSheetId="4">Goldweizen!$A$1:$N$53</definedName>
    <definedName name="_xlnm.Print_Area" localSheetId="1">Grundpreise!$A$1:$G$58</definedName>
    <definedName name="_xlnm.Print_Area" localSheetId="2">Mais!$A$1:$M$53</definedName>
    <definedName name="_xlnm.Print_Area" localSheetId="3">Raps!$A$1:$N$53</definedName>
    <definedName name="_xlnm.Print_Area" localSheetId="0">Übersicht!$A$1:$I$58</definedName>
  </definedNames>
  <calcPr calcId="145621"/>
</workbook>
</file>

<file path=xl/calcChain.xml><?xml version="1.0" encoding="utf-8"?>
<calcChain xmlns="http://schemas.openxmlformats.org/spreadsheetml/2006/main">
  <c r="S18" i="5" l="1"/>
  <c r="B18" i="5"/>
  <c r="T33" i="4"/>
  <c r="F13" i="3"/>
  <c r="D24" i="2"/>
  <c r="G24" i="2" s="1"/>
  <c r="J24" i="2" s="1"/>
  <c r="D25" i="2"/>
  <c r="G25" i="2" s="1"/>
  <c r="H25" i="2" s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3" i="2"/>
  <c r="D10" i="3"/>
  <c r="O10" i="3" s="1"/>
  <c r="D9" i="3"/>
  <c r="H9" i="3" s="1"/>
  <c r="J9" i="3" s="1"/>
  <c r="D8" i="3"/>
  <c r="O8" i="3" s="1"/>
  <c r="D6" i="3"/>
  <c r="O6" i="3" s="1"/>
  <c r="D7" i="3"/>
  <c r="H7" i="3" s="1"/>
  <c r="J7" i="3" s="1"/>
  <c r="D5" i="3"/>
  <c r="H5" i="3" s="1"/>
  <c r="J5" i="3" s="1"/>
  <c r="R6" i="5"/>
  <c r="R7" i="5"/>
  <c r="R8" i="5"/>
  <c r="R9" i="5"/>
  <c r="R10" i="5"/>
  <c r="R11" i="5"/>
  <c r="R12" i="5"/>
  <c r="R13" i="5"/>
  <c r="R14" i="5"/>
  <c r="R15" i="5"/>
  <c r="F8" i="5"/>
  <c r="L8" i="5" s="1"/>
  <c r="F9" i="5"/>
  <c r="L9" i="5" s="1"/>
  <c r="F10" i="5"/>
  <c r="K10" i="5" s="1"/>
  <c r="F11" i="5"/>
  <c r="L11" i="5" s="1"/>
  <c r="F12" i="5"/>
  <c r="K12" i="5" s="1"/>
  <c r="F13" i="5"/>
  <c r="L13" i="5" s="1"/>
  <c r="F14" i="5"/>
  <c r="L14" i="5" s="1"/>
  <c r="F15" i="5"/>
  <c r="K15" i="5" s="1"/>
  <c r="F6" i="5"/>
  <c r="L6" i="5" s="1"/>
  <c r="F7" i="5"/>
  <c r="L7" i="5" s="1"/>
  <c r="D7" i="5"/>
  <c r="D8" i="5"/>
  <c r="D9" i="5"/>
  <c r="D10" i="5"/>
  <c r="D11" i="5"/>
  <c r="D12" i="5"/>
  <c r="D13" i="5"/>
  <c r="D14" i="5"/>
  <c r="D15" i="5"/>
  <c r="D6" i="5"/>
  <c r="R5" i="5"/>
  <c r="R18" i="5" s="1"/>
  <c r="F5" i="5"/>
  <c r="L5" i="5" s="1"/>
  <c r="D5" i="5"/>
  <c r="G30" i="4"/>
  <c r="M30" i="4" s="1"/>
  <c r="E30" i="4"/>
  <c r="G29" i="4"/>
  <c r="L29" i="4" s="1"/>
  <c r="E29" i="4"/>
  <c r="G28" i="4"/>
  <c r="M28" i="4" s="1"/>
  <c r="E28" i="4"/>
  <c r="S28" i="4" s="1"/>
  <c r="G27" i="4"/>
  <c r="M27" i="4" s="1"/>
  <c r="E27" i="4"/>
  <c r="E10" i="4"/>
  <c r="S10" i="4" s="1"/>
  <c r="G21" i="4"/>
  <c r="L21" i="4" s="1"/>
  <c r="G26" i="4"/>
  <c r="M26" i="4" s="1"/>
  <c r="G25" i="4"/>
  <c r="L25" i="4" s="1"/>
  <c r="G24" i="4"/>
  <c r="L24" i="4" s="1"/>
  <c r="G23" i="4"/>
  <c r="M23" i="4" s="1"/>
  <c r="G22" i="4"/>
  <c r="M22" i="4" s="1"/>
  <c r="G20" i="4"/>
  <c r="L20" i="4" s="1"/>
  <c r="G19" i="4"/>
  <c r="L19" i="4" s="1"/>
  <c r="G18" i="4"/>
  <c r="L18" i="4" s="1"/>
  <c r="G17" i="4"/>
  <c r="L17" i="4" s="1"/>
  <c r="G16" i="4"/>
  <c r="M16" i="4" s="1"/>
  <c r="G15" i="4"/>
  <c r="M15" i="4" s="1"/>
  <c r="G13" i="4"/>
  <c r="L13" i="4" s="1"/>
  <c r="G14" i="4"/>
  <c r="M14" i="4" s="1"/>
  <c r="G12" i="4"/>
  <c r="M12" i="4" s="1"/>
  <c r="G11" i="4"/>
  <c r="L11" i="4" s="1"/>
  <c r="G10" i="4"/>
  <c r="G9" i="4"/>
  <c r="L9" i="4" s="1"/>
  <c r="G8" i="4"/>
  <c r="L8" i="4" s="1"/>
  <c r="G7" i="4"/>
  <c r="M7" i="4" s="1"/>
  <c r="G6" i="4"/>
  <c r="L6" i="4" s="1"/>
  <c r="G5" i="4"/>
  <c r="M5" i="4" s="1"/>
  <c r="E26" i="4"/>
  <c r="S26" i="4" s="1"/>
  <c r="E25" i="4"/>
  <c r="S25" i="4" s="1"/>
  <c r="E24" i="4"/>
  <c r="S24" i="4" s="1"/>
  <c r="E23" i="4"/>
  <c r="S23" i="4" s="1"/>
  <c r="E22" i="4"/>
  <c r="S22" i="4" s="1"/>
  <c r="E21" i="4"/>
  <c r="S21" i="4" s="1"/>
  <c r="E20" i="4"/>
  <c r="S20" i="4" s="1"/>
  <c r="E19" i="4"/>
  <c r="J19" i="4" s="1"/>
  <c r="N19" i="4" s="1"/>
  <c r="E18" i="4"/>
  <c r="S18" i="4" s="1"/>
  <c r="E17" i="4"/>
  <c r="S17" i="4" s="1"/>
  <c r="E16" i="4"/>
  <c r="S16" i="4" s="1"/>
  <c r="E15" i="4"/>
  <c r="S15" i="4" s="1"/>
  <c r="E9" i="4"/>
  <c r="E13" i="4"/>
  <c r="S13" i="4" s="1"/>
  <c r="E14" i="4"/>
  <c r="S14" i="4" s="1"/>
  <c r="E12" i="4"/>
  <c r="S12" i="4" s="1"/>
  <c r="E11" i="4"/>
  <c r="S11" i="4" s="1"/>
  <c r="E8" i="4"/>
  <c r="S8" i="4" s="1"/>
  <c r="E7" i="4"/>
  <c r="E6" i="4"/>
  <c r="S6" i="4" s="1"/>
  <c r="E5" i="4"/>
  <c r="S5" i="4" s="1"/>
  <c r="C33" i="4"/>
  <c r="L26" i="4"/>
  <c r="M20" i="4"/>
  <c r="J17" i="4"/>
  <c r="N17" i="4" s="1"/>
  <c r="M11" i="4"/>
  <c r="B13" i="3"/>
  <c r="F27" i="2"/>
  <c r="B27" i="2"/>
  <c r="G23" i="2"/>
  <c r="J23" i="2" s="1"/>
  <c r="G22" i="2"/>
  <c r="J22" i="2" s="1"/>
  <c r="G21" i="2"/>
  <c r="J21" i="2" s="1"/>
  <c r="G20" i="2"/>
  <c r="J20" i="2" s="1"/>
  <c r="G19" i="2"/>
  <c r="H19" i="2" s="1"/>
  <c r="G18" i="2"/>
  <c r="J18" i="2" s="1"/>
  <c r="G17" i="2"/>
  <c r="H17" i="2" s="1"/>
  <c r="G16" i="2"/>
  <c r="J16" i="2" s="1"/>
  <c r="G15" i="2"/>
  <c r="J15" i="2" s="1"/>
  <c r="G14" i="2"/>
  <c r="J14" i="2" s="1"/>
  <c r="G13" i="2"/>
  <c r="H13" i="2" s="1"/>
  <c r="G12" i="2"/>
  <c r="J12" i="2" s="1"/>
  <c r="G11" i="2"/>
  <c r="H11" i="2" s="1"/>
  <c r="G10" i="2"/>
  <c r="J10" i="2" s="1"/>
  <c r="G9" i="2"/>
  <c r="J9" i="2" s="1"/>
  <c r="G8" i="2"/>
  <c r="J8" i="2" s="1"/>
  <c r="G7" i="2"/>
  <c r="J7" i="2" s="1"/>
  <c r="G6" i="2"/>
  <c r="J6" i="2" s="1"/>
  <c r="G5" i="2"/>
  <c r="H5" i="2" s="1"/>
  <c r="G4" i="2"/>
  <c r="H4" i="2" s="1"/>
  <c r="L5" i="4" l="1"/>
  <c r="M18" i="4"/>
  <c r="I6" i="5"/>
  <c r="J16" i="4"/>
  <c r="P16" i="4" s="1"/>
  <c r="L12" i="4"/>
  <c r="M21" i="4"/>
  <c r="J28" i="4"/>
  <c r="N28" i="4" s="1"/>
  <c r="J29" i="4"/>
  <c r="N29" i="4" s="1"/>
  <c r="H8" i="3"/>
  <c r="M8" i="3" s="1"/>
  <c r="O5" i="3"/>
  <c r="D27" i="2"/>
  <c r="B4" i="1" s="1"/>
  <c r="H7" i="2"/>
  <c r="K7" i="2" s="1"/>
  <c r="H9" i="2"/>
  <c r="H15" i="2"/>
  <c r="K15" i="2" s="1"/>
  <c r="H21" i="2"/>
  <c r="H23" i="2"/>
  <c r="H6" i="2"/>
  <c r="H8" i="2"/>
  <c r="K8" i="2" s="1"/>
  <c r="H10" i="2"/>
  <c r="H12" i="2"/>
  <c r="K12" i="2" s="1"/>
  <c r="H14" i="2"/>
  <c r="H16" i="2"/>
  <c r="K16" i="2" s="1"/>
  <c r="H18" i="2"/>
  <c r="H20" i="2"/>
  <c r="K20" i="2" s="1"/>
  <c r="H22" i="2"/>
  <c r="H24" i="2"/>
  <c r="D18" i="5"/>
  <c r="E4" i="1" s="1"/>
  <c r="I13" i="5"/>
  <c r="O13" i="5" s="1"/>
  <c r="I9" i="5"/>
  <c r="O9" i="5" s="1"/>
  <c r="J30" i="4"/>
  <c r="N30" i="4" s="1"/>
  <c r="E33" i="4"/>
  <c r="D4" i="1" s="1"/>
  <c r="I5" i="5"/>
  <c r="O5" i="5" s="1"/>
  <c r="K5" i="5"/>
  <c r="O9" i="3"/>
  <c r="M5" i="3"/>
  <c r="I9" i="3"/>
  <c r="M9" i="3"/>
  <c r="H10" i="3"/>
  <c r="J25" i="2"/>
  <c r="K24" i="2"/>
  <c r="J19" i="2"/>
  <c r="K19" i="2" s="1"/>
  <c r="J17" i="2"/>
  <c r="K17" i="2" s="1"/>
  <c r="J13" i="2"/>
  <c r="K13" i="2" s="1"/>
  <c r="J11" i="2"/>
  <c r="K11" i="2" s="1"/>
  <c r="J5" i="2"/>
  <c r="K5" i="2" s="1"/>
  <c r="J4" i="2"/>
  <c r="K4" i="2" s="1"/>
  <c r="K22" i="2"/>
  <c r="K18" i="2"/>
  <c r="K14" i="2"/>
  <c r="K10" i="2"/>
  <c r="K9" i="2"/>
  <c r="K6" i="2"/>
  <c r="J8" i="3"/>
  <c r="H6" i="3"/>
  <c r="I8" i="3"/>
  <c r="M7" i="3"/>
  <c r="O7" i="3"/>
  <c r="I7" i="3"/>
  <c r="K7" i="3" s="1"/>
  <c r="I5" i="3"/>
  <c r="D13" i="3"/>
  <c r="C4" i="1" s="1"/>
  <c r="O6" i="5"/>
  <c r="J6" i="5"/>
  <c r="M6" i="5"/>
  <c r="I14" i="5"/>
  <c r="O14" i="5" s="1"/>
  <c r="K6" i="5"/>
  <c r="K13" i="5"/>
  <c r="I15" i="5"/>
  <c r="O15" i="5" s="1"/>
  <c r="L15" i="5"/>
  <c r="K14" i="5"/>
  <c r="J13" i="5"/>
  <c r="I12" i="5"/>
  <c r="O12" i="5" s="1"/>
  <c r="J12" i="5"/>
  <c r="L12" i="5"/>
  <c r="I11" i="5"/>
  <c r="O11" i="5" s="1"/>
  <c r="K11" i="5"/>
  <c r="I10" i="5"/>
  <c r="O10" i="5" s="1"/>
  <c r="L10" i="5"/>
  <c r="M9" i="5"/>
  <c r="P9" i="5" s="1"/>
  <c r="J9" i="5"/>
  <c r="K9" i="5"/>
  <c r="I8" i="5"/>
  <c r="O8" i="5" s="1"/>
  <c r="K8" i="5"/>
  <c r="I7" i="5"/>
  <c r="O7" i="5" s="1"/>
  <c r="K7" i="5"/>
  <c r="L7" i="4"/>
  <c r="J7" i="4"/>
  <c r="P7" i="4" s="1"/>
  <c r="J9" i="4"/>
  <c r="P9" i="4" s="1"/>
  <c r="J10" i="4"/>
  <c r="P10" i="4" s="1"/>
  <c r="P19" i="4"/>
  <c r="J27" i="4"/>
  <c r="S27" i="4"/>
  <c r="P30" i="4"/>
  <c r="S19" i="4"/>
  <c r="S30" i="4"/>
  <c r="K30" i="4" s="1"/>
  <c r="S9" i="4"/>
  <c r="S7" i="4"/>
  <c r="J8" i="4"/>
  <c r="P8" i="4" s="1"/>
  <c r="J11" i="4"/>
  <c r="P11" i="4" s="1"/>
  <c r="J13" i="4"/>
  <c r="P13" i="4" s="1"/>
  <c r="L27" i="4"/>
  <c r="K28" i="4"/>
  <c r="P17" i="4"/>
  <c r="M29" i="4"/>
  <c r="S29" i="4"/>
  <c r="K29" i="4" s="1"/>
  <c r="L16" i="4"/>
  <c r="J18" i="4"/>
  <c r="N18" i="4" s="1"/>
  <c r="J20" i="4"/>
  <c r="J22" i="4"/>
  <c r="J12" i="4"/>
  <c r="P12" i="4" s="1"/>
  <c r="L28" i="4"/>
  <c r="L30" i="4"/>
  <c r="P28" i="4"/>
  <c r="M24" i="4"/>
  <c r="J24" i="4"/>
  <c r="N24" i="4" s="1"/>
  <c r="L22" i="4"/>
  <c r="J21" i="4"/>
  <c r="N21" i="4" s="1"/>
  <c r="M17" i="4"/>
  <c r="J15" i="4"/>
  <c r="K15" i="4" s="1"/>
  <c r="L15" i="4"/>
  <c r="L10" i="4"/>
  <c r="M8" i="4"/>
  <c r="J5" i="4"/>
  <c r="J6" i="4"/>
  <c r="N6" i="4" s="1"/>
  <c r="M6" i="4"/>
  <c r="N7" i="4"/>
  <c r="K7" i="4"/>
  <c r="N9" i="4"/>
  <c r="N13" i="4"/>
  <c r="K17" i="4"/>
  <c r="K19" i="4"/>
  <c r="M9" i="4"/>
  <c r="M10" i="4"/>
  <c r="M13" i="4"/>
  <c r="L14" i="4"/>
  <c r="M19" i="4"/>
  <c r="J23" i="4"/>
  <c r="N23" i="4" s="1"/>
  <c r="M25" i="4"/>
  <c r="J26" i="4"/>
  <c r="N26" i="4" s="1"/>
  <c r="J14" i="4"/>
  <c r="P14" i="4" s="1"/>
  <c r="L23" i="4"/>
  <c r="J25" i="4"/>
  <c r="N25" i="4" s="1"/>
  <c r="K23" i="2"/>
  <c r="G3" i="2"/>
  <c r="K10" i="4" l="1"/>
  <c r="N16" i="4"/>
  <c r="M11" i="5"/>
  <c r="N10" i="4"/>
  <c r="Q10" i="4" s="1"/>
  <c r="K13" i="4"/>
  <c r="K16" i="4"/>
  <c r="M10" i="5"/>
  <c r="P6" i="5"/>
  <c r="J10" i="5"/>
  <c r="J11" i="5"/>
  <c r="M12" i="5"/>
  <c r="M14" i="5"/>
  <c r="P14" i="5" s="1"/>
  <c r="M15" i="5"/>
  <c r="M13" i="5"/>
  <c r="M5" i="5"/>
  <c r="K9" i="4"/>
  <c r="Q9" i="4" s="1"/>
  <c r="K18" i="4"/>
  <c r="P29" i="4"/>
  <c r="O13" i="3"/>
  <c r="C6" i="1" s="1"/>
  <c r="K9" i="3"/>
  <c r="K8" i="3"/>
  <c r="J3" i="2"/>
  <c r="H3" i="2"/>
  <c r="H13" i="3"/>
  <c r="C3" i="1" s="1"/>
  <c r="L18" i="5"/>
  <c r="P13" i="5"/>
  <c r="J5" i="5"/>
  <c r="O18" i="5"/>
  <c r="E6" i="1" s="1"/>
  <c r="M33" i="4"/>
  <c r="S33" i="4"/>
  <c r="D6" i="1" s="1"/>
  <c r="L33" i="4"/>
  <c r="P5" i="4"/>
  <c r="J33" i="4"/>
  <c r="D3" i="1" s="1"/>
  <c r="K22" i="4"/>
  <c r="N22" i="4"/>
  <c r="K20" i="4"/>
  <c r="N20" i="4"/>
  <c r="K27" i="4"/>
  <c r="N27" i="4"/>
  <c r="M7" i="5"/>
  <c r="J14" i="5"/>
  <c r="K18" i="5"/>
  <c r="P12" i="5"/>
  <c r="I18" i="5"/>
  <c r="E3" i="1" s="1"/>
  <c r="K5" i="3"/>
  <c r="M10" i="3"/>
  <c r="J10" i="3"/>
  <c r="I10" i="3"/>
  <c r="K25" i="2"/>
  <c r="G27" i="2"/>
  <c r="B3" i="1" s="1"/>
  <c r="H27" i="2"/>
  <c r="M6" i="3"/>
  <c r="M13" i="3" s="1"/>
  <c r="J6" i="3"/>
  <c r="J13" i="3" s="1"/>
  <c r="I6" i="3"/>
  <c r="P15" i="5"/>
  <c r="J8" i="5"/>
  <c r="J15" i="5"/>
  <c r="P5" i="5"/>
  <c r="P11" i="5"/>
  <c r="P10" i="5"/>
  <c r="M8" i="5"/>
  <c r="P8" i="5" s="1"/>
  <c r="J7" i="5"/>
  <c r="P7" i="5"/>
  <c r="N5" i="4"/>
  <c r="Q28" i="4"/>
  <c r="N12" i="4"/>
  <c r="K5" i="4"/>
  <c r="K8" i="4"/>
  <c r="P27" i="4"/>
  <c r="Q30" i="4"/>
  <c r="P23" i="4"/>
  <c r="P25" i="4"/>
  <c r="P22" i="4"/>
  <c r="P18" i="4"/>
  <c r="K12" i="4"/>
  <c r="P26" i="4"/>
  <c r="K6" i="4"/>
  <c r="P6" i="4"/>
  <c r="N15" i="4"/>
  <c r="Q15" i="4" s="1"/>
  <c r="P15" i="4"/>
  <c r="K21" i="4"/>
  <c r="P21" i="4"/>
  <c r="K24" i="4"/>
  <c r="P24" i="4"/>
  <c r="P20" i="4"/>
  <c r="Q29" i="4"/>
  <c r="K11" i="4"/>
  <c r="N11" i="4"/>
  <c r="N8" i="4"/>
  <c r="Q7" i="4"/>
  <c r="K25" i="4"/>
  <c r="N14" i="4"/>
  <c r="K14" i="4"/>
  <c r="K26" i="4"/>
  <c r="K23" i="4"/>
  <c r="Q19" i="4"/>
  <c r="Q17" i="4"/>
  <c r="Q16" i="4"/>
  <c r="Q13" i="4"/>
  <c r="Q18" i="4"/>
  <c r="K21" i="2"/>
  <c r="Q12" i="4" l="1"/>
  <c r="Q22" i="4"/>
  <c r="Q8" i="4"/>
  <c r="K6" i="3"/>
  <c r="K10" i="3"/>
  <c r="J18" i="5"/>
  <c r="E22" i="5" s="1"/>
  <c r="M18" i="5"/>
  <c r="N33" i="4"/>
  <c r="Q5" i="4"/>
  <c r="K33" i="4"/>
  <c r="E37" i="4" s="1"/>
  <c r="P33" i="4"/>
  <c r="I13" i="3"/>
  <c r="L21" i="3" s="1"/>
  <c r="L22" i="3" s="1"/>
  <c r="L23" i="3" s="1"/>
  <c r="C5" i="1" s="1"/>
  <c r="K3" i="2"/>
  <c r="K27" i="2" s="1"/>
  <c r="B5" i="1" s="1"/>
  <c r="J27" i="2"/>
  <c r="B6" i="1" s="1"/>
  <c r="Q20" i="4"/>
  <c r="Q24" i="4"/>
  <c r="Q21" i="4"/>
  <c r="Q27" i="4"/>
  <c r="Q6" i="4"/>
  <c r="Q11" i="4"/>
  <c r="Q23" i="4"/>
  <c r="Q14" i="4"/>
  <c r="Q26" i="4"/>
  <c r="Q25" i="4"/>
  <c r="E23" i="5" l="1"/>
  <c r="E24" i="5" s="1"/>
  <c r="E5" i="1" s="1"/>
  <c r="E38" i="4"/>
  <c r="E39" i="4" s="1"/>
  <c r="D5" i="1" s="1"/>
</calcChain>
</file>

<file path=xl/sharedStrings.xml><?xml version="1.0" encoding="utf-8"?>
<sst xmlns="http://schemas.openxmlformats.org/spreadsheetml/2006/main" count="99" uniqueCount="64">
  <si>
    <t>Gesamt</t>
  </si>
  <si>
    <t>Abrechnung</t>
  </si>
  <si>
    <t>Proteinzuschlag</t>
  </si>
  <si>
    <t>Enorm</t>
  </si>
  <si>
    <t>Mais</t>
  </si>
  <si>
    <t>Raps</t>
  </si>
  <si>
    <t>Goldweizen</t>
  </si>
  <si>
    <t>Goldgerste</t>
  </si>
  <si>
    <t>Gesamtgewicht in Kg</t>
  </si>
  <si>
    <t>Gesamtbetrag in €</t>
  </si>
  <si>
    <t>Lieferschein-Nr.</t>
  </si>
  <si>
    <t>Ausputz</t>
  </si>
  <si>
    <t>Substanzverlust</t>
  </si>
  <si>
    <t>Preis/t</t>
  </si>
  <si>
    <t>Gesamt ( netto)</t>
  </si>
  <si>
    <t xml:space="preserve">Lieferschein-Nr.: </t>
  </si>
  <si>
    <t>Gesamt in t</t>
  </si>
  <si>
    <t>Ölgehalt in %</t>
  </si>
  <si>
    <t>Gesamt/netto</t>
  </si>
  <si>
    <t>Preis Quali.</t>
  </si>
  <si>
    <t>Lieferschein-Nr.:</t>
  </si>
  <si>
    <t>Sorte</t>
  </si>
  <si>
    <t>Sortiergetreide</t>
  </si>
  <si>
    <t>Feuchte</t>
  </si>
  <si>
    <t>Protein</t>
  </si>
  <si>
    <t>Trocknung</t>
  </si>
  <si>
    <t>Monopol</t>
  </si>
  <si>
    <t>Ausputz in %</t>
  </si>
  <si>
    <t>Sortiergetreide in %</t>
  </si>
  <si>
    <t>Zuschlag Protein</t>
  </si>
  <si>
    <t>Kosten trocknen</t>
  </si>
  <si>
    <t>Abzug Trocknung</t>
  </si>
  <si>
    <t>Gesamt Teilabrechnung netto</t>
  </si>
  <si>
    <t>Gesamt Abrechnung netto</t>
  </si>
  <si>
    <t>Gesamt Raps</t>
  </si>
  <si>
    <t>Gesamt Goldweizen</t>
  </si>
  <si>
    <t>Gesamt Goldgerste</t>
  </si>
  <si>
    <t>Feuchtigkeit</t>
  </si>
  <si>
    <t>Teilabrechnung</t>
  </si>
  <si>
    <t>Teilabrechnung Sortiergetreide</t>
  </si>
  <si>
    <t xml:space="preserve">Abrechnung </t>
  </si>
  <si>
    <t>Abrechnung Sortiergetreide</t>
  </si>
  <si>
    <t>Gesamtanlieferung
in Kg</t>
  </si>
  <si>
    <t>Anlieferung netto
in Kg</t>
  </si>
  <si>
    <t>Teilabrechnung
 Sortiergetreide</t>
  </si>
  <si>
    <t>Abrechnung
Sortiergetreide</t>
  </si>
  <si>
    <t>Sortiergetreide
in %</t>
  </si>
  <si>
    <t>Teilabrechnung
Sortiergetreide</t>
  </si>
  <si>
    <t>Gesamt netto
in €</t>
  </si>
  <si>
    <t>Substanzverlust
in Kg</t>
  </si>
  <si>
    <t>Abzug
Trocknung</t>
  </si>
  <si>
    <t>Feuchte in %</t>
  </si>
  <si>
    <t>Qualitäts-Zuschlag</t>
  </si>
  <si>
    <t>Substanzverlust
in kg</t>
  </si>
  <si>
    <t>netto Gewicht
in Kg</t>
  </si>
  <si>
    <t>Trocknung/t</t>
  </si>
  <si>
    <t>Ausputz
in %</t>
  </si>
  <si>
    <t>Trocknungskosten</t>
  </si>
  <si>
    <t>Verlust Gewicht in Kg</t>
  </si>
  <si>
    <t>Verlustbetrag in €</t>
  </si>
  <si>
    <t xml:space="preserve">Goldgerste </t>
  </si>
  <si>
    <t xml:space="preserve">Goldweizen </t>
  </si>
  <si>
    <t xml:space="preserve">Raps </t>
  </si>
  <si>
    <t xml:space="preserve">Mais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</si>
</sst>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#,##0.00\ _€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2" fontId="1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0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3" fontId="0" fillId="0" borderId="0" xfId="0" applyNumberFormat="1"/>
    <xf numFmtId="166" fontId="0" fillId="0" borderId="0" xfId="0" applyNumberFormat="1"/>
    <xf numFmtId="2" fontId="0" fillId="0" borderId="0" xfId="0" applyNumberFormat="1" applyAlignment="1">
      <alignment horizontal="center"/>
    </xf>
    <xf numFmtId="4" fontId="0" fillId="0" borderId="0" xfId="0" applyNumberFormat="1"/>
    <xf numFmtId="3" fontId="0" fillId="0" borderId="0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0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 applyBorder="1"/>
    <xf numFmtId="0" fontId="2" fillId="0" borderId="0" xfId="0" applyFont="1"/>
    <xf numFmtId="10" fontId="0" fillId="0" borderId="0" xfId="0" applyNumberFormat="1" applyAlignment="1">
      <alignment horizontal="center"/>
    </xf>
    <xf numFmtId="164" fontId="0" fillId="0" borderId="0" xfId="1" applyFont="1"/>
    <xf numFmtId="164" fontId="0" fillId="0" borderId="0" xfId="0" applyNumberFormat="1"/>
    <xf numFmtId="4" fontId="0" fillId="0" borderId="5" xfId="0" applyNumberFormat="1" applyBorder="1"/>
    <xf numFmtId="164" fontId="0" fillId="0" borderId="0" xfId="1" applyFont="1" applyAlignment="1">
      <alignment horizontal="right"/>
    </xf>
    <xf numFmtId="0" fontId="6" fillId="0" borderId="0" xfId="0" applyFont="1"/>
    <xf numFmtId="164" fontId="4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7" fillId="0" borderId="0" xfId="0" applyFont="1"/>
    <xf numFmtId="165" fontId="4" fillId="0" borderId="0" xfId="0" applyNumberFormat="1" applyFont="1"/>
    <xf numFmtId="0" fontId="0" fillId="0" borderId="0" xfId="1" applyNumberFormat="1" applyFont="1"/>
    <xf numFmtId="3" fontId="1" fillId="0" borderId="0" xfId="0" applyNumberFormat="1" applyFont="1"/>
    <xf numFmtId="3" fontId="5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horizontal="center" textRotation="90" wrapText="1"/>
    </xf>
    <xf numFmtId="0" fontId="0" fillId="0" borderId="0" xfId="0" applyAlignment="1">
      <alignment textRotation="90"/>
    </xf>
    <xf numFmtId="165" fontId="0" fillId="0" borderId="0" xfId="0" applyNumberFormat="1" applyAlignment="1">
      <alignment textRotation="90"/>
    </xf>
    <xf numFmtId="165" fontId="0" fillId="0" borderId="0" xfId="0" applyNumberFormat="1" applyAlignment="1"/>
    <xf numFmtId="0" fontId="0" fillId="0" borderId="0" xfId="0" applyAlignment="1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166" fontId="8" fillId="2" borderId="0" xfId="0" applyNumberFormat="1" applyFont="1" applyFill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166" fontId="9" fillId="5" borderId="0" xfId="0" applyNumberFormat="1" applyFont="1" applyFill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165" fontId="0" fillId="0" borderId="0" xfId="0" applyNumberFormat="1" applyAlignment="1">
      <alignment horizontal="right"/>
    </xf>
    <xf numFmtId="165" fontId="5" fillId="0" borderId="0" xfId="0" applyNumberFormat="1" applyFont="1"/>
    <xf numFmtId="165" fontId="0" fillId="0" borderId="0" xfId="0" applyNumberFormat="1" applyBorder="1"/>
    <xf numFmtId="165" fontId="0" fillId="0" borderId="5" xfId="0" applyNumberFormat="1" applyBorder="1"/>
    <xf numFmtId="0" fontId="0" fillId="0" borderId="6" xfId="0" applyFill="1" applyBorder="1"/>
    <xf numFmtId="164" fontId="0" fillId="0" borderId="7" xfId="0" applyNumberFormat="1" applyBorder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5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Getreideabrechnung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Übersicht!$A$3</c:f>
              <c:strCache>
                <c:ptCount val="1"/>
                <c:pt idx="0">
                  <c:v>Gesamtgewicht in Kg</c:v>
                </c:pt>
              </c:strCache>
            </c:strRef>
          </c:tx>
          <c:invertIfNegative val="0"/>
          <c:cat>
            <c:strRef>
              <c:f>Übersicht!$B$2:$E$2</c:f>
              <c:strCache>
                <c:ptCount val="4"/>
                <c:pt idx="0">
                  <c:v>Mais</c:v>
                </c:pt>
                <c:pt idx="1">
                  <c:v>Raps</c:v>
                </c:pt>
                <c:pt idx="2">
                  <c:v>Goldweizen</c:v>
                </c:pt>
                <c:pt idx="3">
                  <c:v>Goldgerste</c:v>
                </c:pt>
              </c:strCache>
            </c:strRef>
          </c:cat>
          <c:val>
            <c:numRef>
              <c:f>Übersicht!$B$3:$E$3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 formatCode="#,##0.00">
                  <c:v>0</c:v>
                </c:pt>
                <c:pt idx="3" formatCode="#,##0.00">
                  <c:v>0</c:v>
                </c:pt>
              </c:numCache>
            </c:numRef>
          </c:val>
        </c:ser>
        <c:ser>
          <c:idx val="1"/>
          <c:order val="1"/>
          <c:tx>
            <c:strRef>
              <c:f>Übersicht!$A$4</c:f>
              <c:strCache>
                <c:ptCount val="1"/>
                <c:pt idx="0">
                  <c:v>Verlust Gewicht in Kg</c:v>
                </c:pt>
              </c:strCache>
            </c:strRef>
          </c:tx>
          <c:invertIfNegative val="0"/>
          <c:cat>
            <c:strRef>
              <c:f>Übersicht!$B$2:$E$2</c:f>
              <c:strCache>
                <c:ptCount val="4"/>
                <c:pt idx="0">
                  <c:v>Mais</c:v>
                </c:pt>
                <c:pt idx="1">
                  <c:v>Raps</c:v>
                </c:pt>
                <c:pt idx="2">
                  <c:v>Goldweizen</c:v>
                </c:pt>
                <c:pt idx="3">
                  <c:v>Goldgerste</c:v>
                </c:pt>
              </c:strCache>
            </c:strRef>
          </c:cat>
          <c:val>
            <c:numRef>
              <c:f>Übersicht!$B$4:$E$4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 formatCode="#,##0.00">
                  <c:v>0</c:v>
                </c:pt>
                <c:pt idx="3" formatCode="#,##0.00">
                  <c:v>0</c:v>
                </c:pt>
              </c:numCache>
            </c:numRef>
          </c:val>
        </c:ser>
        <c:ser>
          <c:idx val="2"/>
          <c:order val="2"/>
          <c:tx>
            <c:strRef>
              <c:f>Übersicht!$A$5</c:f>
              <c:strCache>
                <c:ptCount val="1"/>
                <c:pt idx="0">
                  <c:v>Gesamtbetrag in €</c:v>
                </c:pt>
              </c:strCache>
            </c:strRef>
          </c:tx>
          <c:invertIfNegative val="0"/>
          <c:cat>
            <c:strRef>
              <c:f>Übersicht!$B$2:$E$2</c:f>
              <c:strCache>
                <c:ptCount val="4"/>
                <c:pt idx="0">
                  <c:v>Mais</c:v>
                </c:pt>
                <c:pt idx="1">
                  <c:v>Raps</c:v>
                </c:pt>
                <c:pt idx="2">
                  <c:v>Goldweizen</c:v>
                </c:pt>
                <c:pt idx="3">
                  <c:v>Goldgerste</c:v>
                </c:pt>
              </c:strCache>
            </c:strRef>
          </c:cat>
          <c:val>
            <c:numRef>
              <c:f>Übersicht!$B$5:$E$5</c:f>
              <c:numCache>
                <c:formatCode>#,##0.00\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Übersicht!$A$6</c:f>
              <c:strCache>
                <c:ptCount val="1"/>
                <c:pt idx="0">
                  <c:v>Verlustbetrag in €</c:v>
                </c:pt>
              </c:strCache>
            </c:strRef>
          </c:tx>
          <c:invertIfNegative val="0"/>
          <c:cat>
            <c:strRef>
              <c:f>Übersicht!$B$2:$E$2</c:f>
              <c:strCache>
                <c:ptCount val="4"/>
                <c:pt idx="0">
                  <c:v>Mais</c:v>
                </c:pt>
                <c:pt idx="1">
                  <c:v>Raps</c:v>
                </c:pt>
                <c:pt idx="2">
                  <c:v>Goldweizen</c:v>
                </c:pt>
                <c:pt idx="3">
                  <c:v>Goldgerste</c:v>
                </c:pt>
              </c:strCache>
            </c:strRef>
          </c:cat>
          <c:val>
            <c:numRef>
              <c:f>Übersicht!$B$6:$E$6</c:f>
              <c:numCache>
                <c:formatCode>_-* #,##0.00\ "€"_-;\-* #,##0.00\ "€"_-;_-* "-"??\ "€"_-;_-@_-</c:formatCode>
                <c:ptCount val="4"/>
                <c:pt idx="0" formatCode="#,##0.00\ &quot;€&quot;">
                  <c:v>0</c:v>
                </c:pt>
                <c:pt idx="1">
                  <c:v>0</c:v>
                </c:pt>
                <c:pt idx="2" formatCode="#,##0.00\ &quot;€&quot;">
                  <c:v>0</c:v>
                </c:pt>
                <c:pt idx="3" formatCode="#,##0.00\ &quot;€&quot;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08384"/>
        <c:axId val="76651840"/>
      </c:barChart>
      <c:valAx>
        <c:axId val="76651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Kg / €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93008384"/>
        <c:crosses val="autoZero"/>
        <c:crossBetween val="between"/>
      </c:valAx>
      <c:catAx>
        <c:axId val="93008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766518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4803149606299213" l="0.23622047244094491" r="0.23622047244094491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123824</xdr:rowOff>
    </xdr:from>
    <xdr:to>
      <xdr:col>5</xdr:col>
      <xdr:colOff>657225</xdr:colOff>
      <xdr:row>33</xdr:row>
      <xdr:rowOff>190499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F0"/>
  </sheetPr>
  <dimension ref="A2:E14"/>
  <sheetViews>
    <sheetView topLeftCell="A5" zoomScaleNormal="100" workbookViewId="0">
      <selection activeCell="C5" sqref="C5"/>
    </sheetView>
  </sheetViews>
  <sheetFormatPr defaultColWidth="11.42578125" defaultRowHeight="15" x14ac:dyDescent="0.25"/>
  <cols>
    <col min="1" max="1" width="22.140625" customWidth="1"/>
  </cols>
  <sheetData>
    <row r="2" spans="1:5" x14ac:dyDescent="0.25">
      <c r="A2" s="9"/>
      <c r="B2" s="10" t="s">
        <v>4</v>
      </c>
      <c r="C2" s="10" t="s">
        <v>5</v>
      </c>
      <c r="D2" s="13" t="s">
        <v>6</v>
      </c>
      <c r="E2" s="14" t="s">
        <v>7</v>
      </c>
    </row>
    <row r="3" spans="1:5" x14ac:dyDescent="0.25">
      <c r="A3" s="11" t="s">
        <v>8</v>
      </c>
      <c r="B3" s="19">
        <f>Mais!G27</f>
        <v>0</v>
      </c>
      <c r="C3" s="19">
        <f>Raps!H13</f>
        <v>0</v>
      </c>
      <c r="D3" s="25">
        <f>Goldweizen!J33</f>
        <v>0</v>
      </c>
      <c r="E3" s="30">
        <f>Goldgerste!I18</f>
        <v>0</v>
      </c>
    </row>
    <row r="4" spans="1:5" s="24" customFormat="1" x14ac:dyDescent="0.25">
      <c r="A4" s="11" t="s">
        <v>58</v>
      </c>
      <c r="B4" s="19">
        <f>Mais!D27+Mais!F27</f>
        <v>0</v>
      </c>
      <c r="C4" s="19">
        <f>Raps!D13+Raps!F13</f>
        <v>0</v>
      </c>
      <c r="D4" s="25">
        <f>Goldweizen!T33+Goldweizen!E33</f>
        <v>0</v>
      </c>
      <c r="E4" s="30">
        <f>Goldgerste!D18+Goldgerste!S18</f>
        <v>0</v>
      </c>
    </row>
    <row r="5" spans="1:5" x14ac:dyDescent="0.25">
      <c r="A5" s="11" t="s">
        <v>9</v>
      </c>
      <c r="B5" s="68">
        <f>Mais!K27</f>
        <v>0</v>
      </c>
      <c r="C5" s="68">
        <f>Raps!L23</f>
        <v>0</v>
      </c>
      <c r="D5" s="68">
        <f>Goldweizen!E39</f>
        <v>0</v>
      </c>
      <c r="E5" s="69">
        <f>Goldgerste!E24</f>
        <v>0</v>
      </c>
    </row>
    <row r="6" spans="1:5" x14ac:dyDescent="0.25">
      <c r="A6" s="70" t="s">
        <v>59</v>
      </c>
      <c r="B6" s="20">
        <f>Mais!J27</f>
        <v>0</v>
      </c>
      <c r="C6" s="71">
        <f>Raps!O13</f>
        <v>0</v>
      </c>
      <c r="D6" s="20">
        <f>Goldweizen!S33</f>
        <v>0</v>
      </c>
      <c r="E6" s="21">
        <f>Goldgerste!O18+Goldgerste!R18</f>
        <v>0</v>
      </c>
    </row>
    <row r="7" spans="1:5" x14ac:dyDescent="0.25">
      <c r="A7" s="12"/>
      <c r="B7" s="12"/>
      <c r="C7" s="12"/>
    </row>
    <row r="8" spans="1:5" x14ac:dyDescent="0.25">
      <c r="A8" s="12"/>
      <c r="B8" s="12"/>
      <c r="C8" s="12"/>
    </row>
    <row r="9" spans="1:5" x14ac:dyDescent="0.25">
      <c r="A9" s="12"/>
      <c r="B9" s="12"/>
      <c r="C9" s="12"/>
    </row>
    <row r="10" spans="1:5" x14ac:dyDescent="0.25">
      <c r="A10" s="12"/>
      <c r="B10" s="12"/>
      <c r="C10" s="12"/>
    </row>
    <row r="11" spans="1:5" x14ac:dyDescent="0.25">
      <c r="A11" s="12"/>
      <c r="B11" s="12"/>
      <c r="C11" s="12"/>
    </row>
    <row r="12" spans="1:5" x14ac:dyDescent="0.25">
      <c r="A12" s="12"/>
      <c r="B12" s="12"/>
      <c r="C12" s="12"/>
    </row>
    <row r="13" spans="1:5" x14ac:dyDescent="0.25">
      <c r="A13" s="12"/>
      <c r="B13" s="12"/>
      <c r="C13" s="12"/>
    </row>
    <row r="14" spans="1:5" x14ac:dyDescent="0.25">
      <c r="A14" s="12"/>
      <c r="B14" s="12"/>
      <c r="C14" s="1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0000"/>
  </sheetPr>
  <dimension ref="A3:F14"/>
  <sheetViews>
    <sheetView workbookViewId="0">
      <selection activeCell="E6" sqref="E6"/>
    </sheetView>
  </sheetViews>
  <sheetFormatPr defaultColWidth="11.42578125" defaultRowHeight="15" x14ac:dyDescent="0.25"/>
  <cols>
    <col min="3" max="3" width="14.7109375" bestFit="1" customWidth="1"/>
    <col min="4" max="4" width="29.140625" bestFit="1" customWidth="1"/>
    <col min="6" max="6" width="26" bestFit="1" customWidth="1"/>
  </cols>
  <sheetData>
    <row r="3" spans="1:6" x14ac:dyDescent="0.25">
      <c r="A3" s="24" t="s">
        <v>13</v>
      </c>
      <c r="C3" s="24" t="s">
        <v>38</v>
      </c>
      <c r="D3" s="24" t="s">
        <v>39</v>
      </c>
      <c r="E3" s="24" t="s">
        <v>40</v>
      </c>
      <c r="F3" s="24" t="s">
        <v>41</v>
      </c>
    </row>
    <row r="5" spans="1:6" x14ac:dyDescent="0.25">
      <c r="C5" s="51"/>
      <c r="D5" s="51"/>
      <c r="E5" s="51"/>
      <c r="F5" s="51"/>
    </row>
    <row r="6" spans="1:6" x14ac:dyDescent="0.25">
      <c r="A6" s="52" t="s">
        <v>4</v>
      </c>
      <c r="B6" s="52"/>
      <c r="C6" s="57"/>
      <c r="D6" s="57"/>
      <c r="E6" s="63"/>
      <c r="F6" s="57"/>
    </row>
    <row r="7" spans="1:6" x14ac:dyDescent="0.25">
      <c r="A7" s="53" t="s">
        <v>5</v>
      </c>
      <c r="B7" s="53"/>
      <c r="C7" s="58"/>
      <c r="D7" s="59"/>
      <c r="E7" s="58"/>
      <c r="F7" s="59"/>
    </row>
    <row r="8" spans="1:6" x14ac:dyDescent="0.25">
      <c r="A8" s="24" t="s">
        <v>6</v>
      </c>
      <c r="B8" s="54" t="s">
        <v>26</v>
      </c>
      <c r="C8" s="60"/>
      <c r="D8" s="60"/>
      <c r="E8" s="60"/>
      <c r="F8" s="60"/>
    </row>
    <row r="9" spans="1:6" s="24" customFormat="1" x14ac:dyDescent="0.25">
      <c r="B9" s="55" t="s">
        <v>3</v>
      </c>
      <c r="C9" s="61"/>
      <c r="D9" s="61"/>
      <c r="E9" s="61"/>
      <c r="F9" s="61"/>
    </row>
    <row r="10" spans="1:6" x14ac:dyDescent="0.25">
      <c r="A10" s="56" t="s">
        <v>7</v>
      </c>
      <c r="B10" s="56"/>
      <c r="C10" s="62"/>
      <c r="D10" s="62"/>
      <c r="E10" s="62"/>
      <c r="F10" s="62"/>
    </row>
    <row r="11" spans="1:6" x14ac:dyDescent="0.25">
      <c r="C11" s="16"/>
      <c r="D11" s="16"/>
      <c r="E11" s="16"/>
      <c r="F11" s="16"/>
    </row>
    <row r="12" spans="1:6" x14ac:dyDescent="0.25">
      <c r="C12" s="16"/>
      <c r="D12" s="16"/>
      <c r="E12" s="16"/>
      <c r="F12" s="16"/>
    </row>
    <row r="13" spans="1:6" x14ac:dyDescent="0.25">
      <c r="C13" s="16"/>
      <c r="D13" s="16"/>
      <c r="E13" s="16"/>
      <c r="F13" s="16"/>
    </row>
    <row r="14" spans="1:6" x14ac:dyDescent="0.25">
      <c r="C14" s="16"/>
      <c r="D14" s="16"/>
      <c r="E14" s="16"/>
      <c r="F14" s="16"/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</sheetPr>
  <dimension ref="A1:K29"/>
  <sheetViews>
    <sheetView zoomScaleNormal="100" workbookViewId="0"/>
  </sheetViews>
  <sheetFormatPr defaultColWidth="11.42578125" defaultRowHeight="15" x14ac:dyDescent="0.25"/>
  <cols>
    <col min="1" max="1" width="9.140625" bestFit="1" customWidth="1"/>
    <col min="2" max="2" width="7.5703125" bestFit="1" customWidth="1"/>
    <col min="3" max="3" width="6.140625" style="24" bestFit="1" customWidth="1"/>
    <col min="4" max="4" width="6.5703125" bestFit="1" customWidth="1"/>
    <col min="5" max="5" width="7.140625" style="24" bestFit="1" customWidth="1"/>
    <col min="6" max="6" width="6.5703125" style="3" bestFit="1" customWidth="1"/>
    <col min="7" max="7" width="8.5703125" style="3" bestFit="1" customWidth="1"/>
    <col min="8" max="8" width="10.5703125" bestFit="1" customWidth="1"/>
    <col min="9" max="9" width="8.42578125" bestFit="1" customWidth="1"/>
    <col min="10" max="10" width="10.28515625" bestFit="1" customWidth="1"/>
    <col min="11" max="11" width="10.5703125" bestFit="1" customWidth="1"/>
  </cols>
  <sheetData>
    <row r="1" spans="1:11" x14ac:dyDescent="0.25">
      <c r="A1" s="41" t="s">
        <v>63</v>
      </c>
    </row>
    <row r="2" spans="1:11" ht="90.75" x14ac:dyDescent="0.25">
      <c r="A2" s="64" t="s">
        <v>10</v>
      </c>
      <c r="B2" s="64" t="s">
        <v>0</v>
      </c>
      <c r="C2" s="65" t="s">
        <v>56</v>
      </c>
      <c r="D2" s="64" t="s">
        <v>11</v>
      </c>
      <c r="E2" s="64" t="s">
        <v>37</v>
      </c>
      <c r="F2" s="65" t="s">
        <v>53</v>
      </c>
      <c r="G2" s="65" t="s">
        <v>54</v>
      </c>
      <c r="H2" s="64" t="s">
        <v>0</v>
      </c>
      <c r="I2" s="64" t="s">
        <v>55</v>
      </c>
      <c r="J2" s="64" t="s">
        <v>57</v>
      </c>
      <c r="K2" s="64" t="s">
        <v>14</v>
      </c>
    </row>
    <row r="3" spans="1:11" x14ac:dyDescent="0.25">
      <c r="A3" s="24"/>
      <c r="B3" s="15"/>
      <c r="C3" s="22"/>
      <c r="D3" s="2">
        <f>B3*C3</f>
        <v>0</v>
      </c>
      <c r="E3" s="22"/>
      <c r="F3" s="15"/>
      <c r="G3" s="2">
        <f t="shared" ref="G3:G25" si="0">B3-D3-F3</f>
        <v>0</v>
      </c>
      <c r="H3" s="5">
        <f>(G3*Grundpreise!E6)/1000</f>
        <v>0</v>
      </c>
      <c r="I3" s="28"/>
      <c r="J3" s="5">
        <f t="shared" ref="J3:J25" si="1">((G3+F3)*-I3)/1000</f>
        <v>0</v>
      </c>
      <c r="K3" s="5">
        <f t="shared" ref="K3:K25" si="2">SUM(J3,H3)</f>
        <v>0</v>
      </c>
    </row>
    <row r="4" spans="1:11" x14ac:dyDescent="0.25">
      <c r="A4" s="24"/>
      <c r="B4" s="15"/>
      <c r="C4" s="22"/>
      <c r="D4" s="2">
        <f t="shared" ref="D4:D25" si="3">B4*C4</f>
        <v>0</v>
      </c>
      <c r="E4" s="22"/>
      <c r="F4" s="15"/>
      <c r="G4" s="2">
        <f t="shared" si="0"/>
        <v>0</v>
      </c>
      <c r="H4" s="5">
        <f>(G4*Grundpreise!E6)/1000</f>
        <v>0</v>
      </c>
      <c r="I4" s="28"/>
      <c r="J4" s="5">
        <f t="shared" si="1"/>
        <v>0</v>
      </c>
      <c r="K4" s="5">
        <f t="shared" si="2"/>
        <v>0</v>
      </c>
    </row>
    <row r="5" spans="1:11" x14ac:dyDescent="0.25">
      <c r="A5" s="24"/>
      <c r="B5" s="15"/>
      <c r="C5" s="22"/>
      <c r="D5" s="2">
        <f t="shared" si="3"/>
        <v>0</v>
      </c>
      <c r="E5" s="22"/>
      <c r="F5" s="15"/>
      <c r="G5" s="2">
        <f t="shared" si="0"/>
        <v>0</v>
      </c>
      <c r="H5" s="5">
        <f>(G5*Grundpreise!E6)/1000</f>
        <v>0</v>
      </c>
      <c r="I5" s="28"/>
      <c r="J5" s="5">
        <f t="shared" si="1"/>
        <v>0</v>
      </c>
      <c r="K5" s="5">
        <f t="shared" si="2"/>
        <v>0</v>
      </c>
    </row>
    <row r="6" spans="1:11" x14ac:dyDescent="0.25">
      <c r="A6" s="24"/>
      <c r="B6" s="15"/>
      <c r="C6" s="22"/>
      <c r="D6" s="2">
        <f t="shared" si="3"/>
        <v>0</v>
      </c>
      <c r="E6" s="22"/>
      <c r="F6" s="15"/>
      <c r="G6" s="2">
        <f t="shared" si="0"/>
        <v>0</v>
      </c>
      <c r="H6" s="5">
        <f>(G6*Grundpreise!E6)/1000</f>
        <v>0</v>
      </c>
      <c r="I6" s="28"/>
      <c r="J6" s="5">
        <f t="shared" si="1"/>
        <v>0</v>
      </c>
      <c r="K6" s="5">
        <f t="shared" si="2"/>
        <v>0</v>
      </c>
    </row>
    <row r="7" spans="1:11" x14ac:dyDescent="0.25">
      <c r="A7" s="24"/>
      <c r="B7" s="15"/>
      <c r="C7" s="22"/>
      <c r="D7" s="2">
        <f t="shared" si="3"/>
        <v>0</v>
      </c>
      <c r="E7" s="22"/>
      <c r="F7" s="15"/>
      <c r="G7" s="2">
        <f t="shared" si="0"/>
        <v>0</v>
      </c>
      <c r="H7" s="5">
        <f>(G7*Grundpreise!E6)/1000</f>
        <v>0</v>
      </c>
      <c r="I7" s="28"/>
      <c r="J7" s="5">
        <f t="shared" si="1"/>
        <v>0</v>
      </c>
      <c r="K7" s="5">
        <f t="shared" si="2"/>
        <v>0</v>
      </c>
    </row>
    <row r="8" spans="1:11" x14ac:dyDescent="0.25">
      <c r="A8" s="24"/>
      <c r="B8" s="15"/>
      <c r="C8" s="22"/>
      <c r="D8" s="2">
        <f t="shared" si="3"/>
        <v>0</v>
      </c>
      <c r="E8" s="22"/>
      <c r="F8" s="15"/>
      <c r="G8" s="2">
        <f t="shared" si="0"/>
        <v>0</v>
      </c>
      <c r="H8" s="5">
        <f>(G8*Grundpreise!E6)/1000</f>
        <v>0</v>
      </c>
      <c r="I8" s="28"/>
      <c r="J8" s="5">
        <f t="shared" si="1"/>
        <v>0</v>
      </c>
      <c r="K8" s="5">
        <f t="shared" si="2"/>
        <v>0</v>
      </c>
    </row>
    <row r="9" spans="1:11" x14ac:dyDescent="0.25">
      <c r="A9" s="24"/>
      <c r="B9" s="15"/>
      <c r="C9" s="22"/>
      <c r="D9" s="2">
        <f t="shared" si="3"/>
        <v>0</v>
      </c>
      <c r="E9" s="22"/>
      <c r="F9" s="15"/>
      <c r="G9" s="2">
        <f t="shared" si="0"/>
        <v>0</v>
      </c>
      <c r="H9" s="5">
        <f>(G9*Grundpreise!E6)/1000</f>
        <v>0</v>
      </c>
      <c r="I9" s="28"/>
      <c r="J9" s="5">
        <f t="shared" si="1"/>
        <v>0</v>
      </c>
      <c r="K9" s="5">
        <f t="shared" si="2"/>
        <v>0</v>
      </c>
    </row>
    <row r="10" spans="1:11" x14ac:dyDescent="0.25">
      <c r="A10" s="24"/>
      <c r="B10" s="15"/>
      <c r="C10" s="22"/>
      <c r="D10" s="2">
        <f t="shared" si="3"/>
        <v>0</v>
      </c>
      <c r="E10" s="22"/>
      <c r="F10" s="15"/>
      <c r="G10" s="2">
        <f t="shared" si="0"/>
        <v>0</v>
      </c>
      <c r="H10" s="5">
        <f>(G10*Grundpreise!E6)/1000</f>
        <v>0</v>
      </c>
      <c r="I10" s="28"/>
      <c r="J10" s="5">
        <f t="shared" si="1"/>
        <v>0</v>
      </c>
      <c r="K10" s="5">
        <f t="shared" si="2"/>
        <v>0</v>
      </c>
    </row>
    <row r="11" spans="1:11" x14ac:dyDescent="0.25">
      <c r="A11" s="24"/>
      <c r="B11" s="15"/>
      <c r="C11" s="22"/>
      <c r="D11" s="2">
        <f t="shared" si="3"/>
        <v>0</v>
      </c>
      <c r="E11" s="22"/>
      <c r="F11" s="15"/>
      <c r="G11" s="2">
        <f t="shared" si="0"/>
        <v>0</v>
      </c>
      <c r="H11" s="5">
        <f>(G11*Grundpreise!E6)/1000</f>
        <v>0</v>
      </c>
      <c r="I11" s="28"/>
      <c r="J11" s="5">
        <f t="shared" si="1"/>
        <v>0</v>
      </c>
      <c r="K11" s="5">
        <f t="shared" si="2"/>
        <v>0</v>
      </c>
    </row>
    <row r="12" spans="1:11" x14ac:dyDescent="0.25">
      <c r="A12" s="24"/>
      <c r="B12" s="15"/>
      <c r="C12" s="22"/>
      <c r="D12" s="2">
        <f t="shared" si="3"/>
        <v>0</v>
      </c>
      <c r="E12" s="22"/>
      <c r="F12" s="15"/>
      <c r="G12" s="2">
        <f t="shared" si="0"/>
        <v>0</v>
      </c>
      <c r="H12" s="5">
        <f>(G12*Grundpreise!E6)/1000</f>
        <v>0</v>
      </c>
      <c r="I12" s="28"/>
      <c r="J12" s="5">
        <f t="shared" si="1"/>
        <v>0</v>
      </c>
      <c r="K12" s="5">
        <f t="shared" si="2"/>
        <v>0</v>
      </c>
    </row>
    <row r="13" spans="1:11" x14ac:dyDescent="0.25">
      <c r="A13" s="24"/>
      <c r="B13" s="15"/>
      <c r="C13" s="22"/>
      <c r="D13" s="2">
        <f t="shared" si="3"/>
        <v>0</v>
      </c>
      <c r="E13" s="22"/>
      <c r="F13" s="15"/>
      <c r="G13" s="2">
        <f t="shared" si="0"/>
        <v>0</v>
      </c>
      <c r="H13" s="5">
        <f>(G13*Grundpreise!E6)/1000</f>
        <v>0</v>
      </c>
      <c r="I13" s="28"/>
      <c r="J13" s="5">
        <f t="shared" si="1"/>
        <v>0</v>
      </c>
      <c r="K13" s="5">
        <f t="shared" si="2"/>
        <v>0</v>
      </c>
    </row>
    <row r="14" spans="1:11" x14ac:dyDescent="0.25">
      <c r="A14" s="24"/>
      <c r="B14" s="15"/>
      <c r="C14" s="22"/>
      <c r="D14" s="2">
        <f t="shared" si="3"/>
        <v>0</v>
      </c>
      <c r="E14" s="22"/>
      <c r="F14" s="15"/>
      <c r="G14" s="2">
        <f t="shared" si="0"/>
        <v>0</v>
      </c>
      <c r="H14" s="5">
        <f>(G14*Grundpreise!E6)/1000</f>
        <v>0</v>
      </c>
      <c r="I14" s="28"/>
      <c r="J14" s="5">
        <f t="shared" si="1"/>
        <v>0</v>
      </c>
      <c r="K14" s="5">
        <f t="shared" si="2"/>
        <v>0</v>
      </c>
    </row>
    <row r="15" spans="1:11" x14ac:dyDescent="0.25">
      <c r="A15" s="24"/>
      <c r="B15" s="15"/>
      <c r="C15" s="22"/>
      <c r="D15" s="2">
        <f t="shared" si="3"/>
        <v>0</v>
      </c>
      <c r="E15" s="22"/>
      <c r="F15" s="15"/>
      <c r="G15" s="2">
        <f t="shared" si="0"/>
        <v>0</v>
      </c>
      <c r="H15" s="5">
        <f>(G15*Grundpreise!E6)/1000</f>
        <v>0</v>
      </c>
      <c r="I15" s="28"/>
      <c r="J15" s="5">
        <f t="shared" si="1"/>
        <v>0</v>
      </c>
      <c r="K15" s="5">
        <f t="shared" si="2"/>
        <v>0</v>
      </c>
    </row>
    <row r="16" spans="1:11" x14ac:dyDescent="0.25">
      <c r="A16" s="24"/>
      <c r="B16" s="15"/>
      <c r="C16" s="22"/>
      <c r="D16" s="2">
        <f t="shared" si="3"/>
        <v>0</v>
      </c>
      <c r="E16" s="22"/>
      <c r="F16" s="15"/>
      <c r="G16" s="2">
        <f t="shared" si="0"/>
        <v>0</v>
      </c>
      <c r="H16" s="5">
        <f>(G16*Grundpreise!E6)/1000</f>
        <v>0</v>
      </c>
      <c r="I16" s="28"/>
      <c r="J16" s="5">
        <f t="shared" si="1"/>
        <v>0</v>
      </c>
      <c r="K16" s="5">
        <f t="shared" si="2"/>
        <v>0</v>
      </c>
    </row>
    <row r="17" spans="1:11" x14ac:dyDescent="0.25">
      <c r="A17" s="24"/>
      <c r="B17" s="15"/>
      <c r="C17" s="22"/>
      <c r="D17" s="2">
        <f t="shared" si="3"/>
        <v>0</v>
      </c>
      <c r="E17" s="22"/>
      <c r="F17" s="15"/>
      <c r="G17" s="2">
        <f t="shared" si="0"/>
        <v>0</v>
      </c>
      <c r="H17" s="5">
        <f>(G17*Grundpreise!E6)/1000</f>
        <v>0</v>
      </c>
      <c r="I17" s="28"/>
      <c r="J17" s="5">
        <f t="shared" si="1"/>
        <v>0</v>
      </c>
      <c r="K17" s="5">
        <f t="shared" si="2"/>
        <v>0</v>
      </c>
    </row>
    <row r="18" spans="1:11" x14ac:dyDescent="0.25">
      <c r="A18" s="24"/>
      <c r="B18" s="15"/>
      <c r="C18" s="22"/>
      <c r="D18" s="2">
        <f t="shared" si="3"/>
        <v>0</v>
      </c>
      <c r="E18" s="22"/>
      <c r="F18" s="15"/>
      <c r="G18" s="2">
        <f t="shared" si="0"/>
        <v>0</v>
      </c>
      <c r="H18" s="5">
        <f>(G18*Grundpreise!E6)/1000</f>
        <v>0</v>
      </c>
      <c r="I18" s="28"/>
      <c r="J18" s="5">
        <f t="shared" si="1"/>
        <v>0</v>
      </c>
      <c r="K18" s="5">
        <f t="shared" si="2"/>
        <v>0</v>
      </c>
    </row>
    <row r="19" spans="1:11" x14ac:dyDescent="0.25">
      <c r="A19" s="24"/>
      <c r="B19" s="15"/>
      <c r="C19" s="22"/>
      <c r="D19" s="2">
        <f t="shared" si="3"/>
        <v>0</v>
      </c>
      <c r="E19" s="22"/>
      <c r="F19" s="15"/>
      <c r="G19" s="2">
        <f t="shared" si="0"/>
        <v>0</v>
      </c>
      <c r="H19" s="5">
        <f>(G19*Grundpreise!E6)/1000</f>
        <v>0</v>
      </c>
      <c r="I19" s="28"/>
      <c r="J19" s="5">
        <f t="shared" si="1"/>
        <v>0</v>
      </c>
      <c r="K19" s="5">
        <f t="shared" si="2"/>
        <v>0</v>
      </c>
    </row>
    <row r="20" spans="1:11" x14ac:dyDescent="0.25">
      <c r="A20" s="24"/>
      <c r="B20" s="15"/>
      <c r="C20" s="22"/>
      <c r="D20" s="2">
        <f t="shared" si="3"/>
        <v>0</v>
      </c>
      <c r="E20" s="22"/>
      <c r="F20" s="15"/>
      <c r="G20" s="2">
        <f t="shared" si="0"/>
        <v>0</v>
      </c>
      <c r="H20" s="5">
        <f>(G20*Grundpreise!E6)/1000</f>
        <v>0</v>
      </c>
      <c r="I20" s="28"/>
      <c r="J20" s="5">
        <f t="shared" si="1"/>
        <v>0</v>
      </c>
      <c r="K20" s="5">
        <f t="shared" si="2"/>
        <v>0</v>
      </c>
    </row>
    <row r="21" spans="1:11" x14ac:dyDescent="0.25">
      <c r="A21" s="24"/>
      <c r="B21" s="15"/>
      <c r="C21" s="22"/>
      <c r="D21" s="2">
        <f t="shared" si="3"/>
        <v>0</v>
      </c>
      <c r="E21" s="22"/>
      <c r="F21" s="15"/>
      <c r="G21" s="2">
        <f t="shared" si="0"/>
        <v>0</v>
      </c>
      <c r="H21" s="5">
        <f>(G21*Grundpreise!E6)/1000</f>
        <v>0</v>
      </c>
      <c r="I21" s="28"/>
      <c r="J21" s="5">
        <f t="shared" si="1"/>
        <v>0</v>
      </c>
      <c r="K21" s="5">
        <f t="shared" si="2"/>
        <v>0</v>
      </c>
    </row>
    <row r="22" spans="1:11" x14ac:dyDescent="0.25">
      <c r="A22" s="24"/>
      <c r="B22" s="15"/>
      <c r="C22" s="22"/>
      <c r="D22" s="2">
        <f t="shared" si="3"/>
        <v>0</v>
      </c>
      <c r="E22" s="22"/>
      <c r="F22" s="15"/>
      <c r="G22" s="2">
        <f t="shared" si="0"/>
        <v>0</v>
      </c>
      <c r="H22" s="5">
        <f>(G22*Grundpreise!E6)/1000</f>
        <v>0</v>
      </c>
      <c r="I22" s="28"/>
      <c r="J22" s="5">
        <f t="shared" si="1"/>
        <v>0</v>
      </c>
      <c r="K22" s="5">
        <f t="shared" si="2"/>
        <v>0</v>
      </c>
    </row>
    <row r="23" spans="1:11" x14ac:dyDescent="0.25">
      <c r="A23" s="24"/>
      <c r="B23" s="15"/>
      <c r="C23" s="22"/>
      <c r="D23" s="2">
        <f t="shared" si="3"/>
        <v>0</v>
      </c>
      <c r="E23" s="22"/>
      <c r="F23" s="15"/>
      <c r="G23" s="2">
        <f t="shared" si="0"/>
        <v>0</v>
      </c>
      <c r="H23" s="66">
        <f>(G23*Grundpreise!E6)/1000</f>
        <v>0</v>
      </c>
      <c r="I23" s="31"/>
      <c r="J23" s="5">
        <f t="shared" si="1"/>
        <v>0</v>
      </c>
      <c r="K23" s="5">
        <f t="shared" si="2"/>
        <v>0</v>
      </c>
    </row>
    <row r="24" spans="1:11" s="24" customFormat="1" x14ac:dyDescent="0.25">
      <c r="B24" s="15"/>
      <c r="C24" s="22"/>
      <c r="D24" s="2">
        <f t="shared" si="3"/>
        <v>0</v>
      </c>
      <c r="E24" s="22"/>
      <c r="F24" s="15"/>
      <c r="G24" s="2">
        <f t="shared" si="0"/>
        <v>0</v>
      </c>
      <c r="H24" s="66">
        <f>(G24*Grundpreise!E6)/1000</f>
        <v>0</v>
      </c>
      <c r="I24" s="31"/>
      <c r="J24" s="5">
        <f t="shared" si="1"/>
        <v>0</v>
      </c>
      <c r="K24" s="5">
        <f t="shared" si="2"/>
        <v>0</v>
      </c>
    </row>
    <row r="25" spans="1:11" s="24" customFormat="1" x14ac:dyDescent="0.25">
      <c r="B25" s="15"/>
      <c r="C25" s="22"/>
      <c r="D25" s="2">
        <f t="shared" si="3"/>
        <v>0</v>
      </c>
      <c r="E25" s="22"/>
      <c r="F25" s="15"/>
      <c r="G25" s="2">
        <f t="shared" si="0"/>
        <v>0</v>
      </c>
      <c r="H25" s="66">
        <f>(G25*Grundpreise!E6)/1000</f>
        <v>0</v>
      </c>
      <c r="I25" s="31"/>
      <c r="J25" s="5">
        <f t="shared" si="1"/>
        <v>0</v>
      </c>
      <c r="K25" s="5">
        <f t="shared" si="2"/>
        <v>0</v>
      </c>
    </row>
    <row r="26" spans="1:11" x14ac:dyDescent="0.25">
      <c r="B26" s="15"/>
      <c r="C26" s="22"/>
      <c r="D26" s="2"/>
      <c r="E26" s="22"/>
      <c r="F26" s="15"/>
      <c r="G26" s="2"/>
      <c r="H26" s="5"/>
      <c r="I26" s="28"/>
      <c r="J26" s="5"/>
      <c r="K26" s="5"/>
    </row>
    <row r="27" spans="1:11" x14ac:dyDescent="0.25">
      <c r="A27" s="1" t="s">
        <v>0</v>
      </c>
      <c r="B27" s="39">
        <f>SUM(B3:B26)</f>
        <v>0</v>
      </c>
      <c r="C27" s="39"/>
      <c r="D27" s="40">
        <f>SUM(D3:D26)</f>
        <v>0</v>
      </c>
      <c r="E27" s="39"/>
      <c r="F27" s="40">
        <f>SUM(F3:F26)</f>
        <v>0</v>
      </c>
      <c r="G27" s="39">
        <f>SUM(G3:G26)</f>
        <v>0</v>
      </c>
      <c r="H27" s="7">
        <f>SUM(H3:H26)</f>
        <v>0</v>
      </c>
      <c r="I27" s="1"/>
      <c r="J27" s="67">
        <f>SUM(J3:J26)</f>
        <v>0</v>
      </c>
      <c r="K27" s="7">
        <f>SUM(K3:K26)</f>
        <v>0</v>
      </c>
    </row>
    <row r="28" spans="1:11" x14ac:dyDescent="0.25">
      <c r="B28" s="15"/>
      <c r="C28" s="15"/>
      <c r="D28" s="15"/>
      <c r="E28" s="15"/>
      <c r="F28" s="15"/>
      <c r="G28" s="15"/>
    </row>
    <row r="29" spans="1:11" x14ac:dyDescent="0.25">
      <c r="A29" s="1"/>
      <c r="D29" s="4"/>
      <c r="E29" s="4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1" tint="4.9989318521683403E-2"/>
  </sheetPr>
  <dimension ref="A1:O31"/>
  <sheetViews>
    <sheetView zoomScaleNormal="100" workbookViewId="0">
      <selection sqref="A1:B1"/>
    </sheetView>
  </sheetViews>
  <sheetFormatPr defaultColWidth="11.42578125" defaultRowHeight="15" x14ac:dyDescent="0.25"/>
  <cols>
    <col min="1" max="1" width="9.140625" bestFit="1" customWidth="1"/>
    <col min="2" max="2" width="6" bestFit="1" customWidth="1"/>
    <col min="3" max="3" width="6.140625" style="24" bestFit="1" customWidth="1"/>
    <col min="4" max="4" width="7.5703125" bestFit="1" customWidth="1"/>
    <col min="5" max="5" width="7.140625" style="3" bestFit="1" customWidth="1"/>
    <col min="6" max="6" width="7.5703125" style="3" bestFit="1" customWidth="1"/>
    <col min="7" max="7" width="7.140625" bestFit="1" customWidth="1"/>
    <col min="8" max="8" width="8.5703125" bestFit="1" customWidth="1"/>
    <col min="9" max="11" width="10.5703125" bestFit="1" customWidth="1"/>
    <col min="12" max="12" width="7" style="24" bestFit="1" customWidth="1"/>
    <col min="13" max="13" width="9.5703125" bestFit="1" customWidth="1"/>
    <col min="14" max="14" width="8.42578125" bestFit="1" customWidth="1"/>
    <col min="15" max="15" width="9.42578125" bestFit="1" customWidth="1"/>
  </cols>
  <sheetData>
    <row r="1" spans="1:15" x14ac:dyDescent="0.25">
      <c r="A1" s="73" t="s">
        <v>62</v>
      </c>
      <c r="B1" s="73"/>
    </row>
    <row r="3" spans="1:15" ht="84.75" x14ac:dyDescent="0.25">
      <c r="A3" s="49" t="s">
        <v>15</v>
      </c>
      <c r="B3" s="49" t="s">
        <v>16</v>
      </c>
      <c r="C3" s="49" t="s">
        <v>27</v>
      </c>
      <c r="D3" s="49" t="s">
        <v>11</v>
      </c>
      <c r="E3" s="49" t="s">
        <v>51</v>
      </c>
      <c r="F3" s="50" t="s">
        <v>49</v>
      </c>
      <c r="G3" s="49" t="s">
        <v>17</v>
      </c>
      <c r="H3" s="50" t="s">
        <v>43</v>
      </c>
      <c r="I3" s="49" t="s">
        <v>38</v>
      </c>
      <c r="J3" s="49" t="s">
        <v>1</v>
      </c>
      <c r="K3" s="49" t="s">
        <v>0</v>
      </c>
      <c r="L3" s="49" t="s">
        <v>52</v>
      </c>
      <c r="M3" s="49" t="s">
        <v>19</v>
      </c>
      <c r="N3" s="49" t="s">
        <v>31</v>
      </c>
      <c r="O3" s="49" t="s">
        <v>25</v>
      </c>
    </row>
    <row r="5" spans="1:15" x14ac:dyDescent="0.25">
      <c r="A5" s="24"/>
      <c r="C5" s="22"/>
      <c r="D5" s="2">
        <f>B5*C5</f>
        <v>0</v>
      </c>
      <c r="E5" s="27"/>
      <c r="F5" s="17"/>
      <c r="G5" s="22"/>
      <c r="H5" s="2">
        <f>B5-D5-F5</f>
        <v>0</v>
      </c>
      <c r="I5" s="5">
        <f>(H5*Grundpreise!C7)/1000</f>
        <v>0</v>
      </c>
      <c r="J5" s="5">
        <f>(H5*Grundpreise!E7/1000)</f>
        <v>0</v>
      </c>
      <c r="K5" s="5">
        <f>SUM(I5,J5,M5)</f>
        <v>0</v>
      </c>
      <c r="L5" s="5"/>
      <c r="M5" s="5">
        <f>H5*L5/1000</f>
        <v>0</v>
      </c>
      <c r="N5" s="28"/>
      <c r="O5" s="29">
        <f>(B5-D5)*-N5/1000</f>
        <v>0</v>
      </c>
    </row>
    <row r="6" spans="1:15" x14ac:dyDescent="0.25">
      <c r="A6" s="24"/>
      <c r="C6" s="22"/>
      <c r="D6" s="2">
        <f t="shared" ref="D6:D10" si="0">B6*C6</f>
        <v>0</v>
      </c>
      <c r="E6" s="27"/>
      <c r="F6" s="17"/>
      <c r="G6" s="22"/>
      <c r="H6" s="2">
        <f t="shared" ref="H6:H10" si="1">B6-D6-F6</f>
        <v>0</v>
      </c>
      <c r="I6" s="5">
        <f>H6*Grundpreise!C7/1000</f>
        <v>0</v>
      </c>
      <c r="J6" s="5">
        <f>(H6*Grundpreise!E7/1000)</f>
        <v>0</v>
      </c>
      <c r="K6" s="5">
        <f t="shared" ref="K6:K10" si="2">SUM(I6,J6,M6)</f>
        <v>0</v>
      </c>
      <c r="L6" s="5"/>
      <c r="M6" s="5">
        <f t="shared" ref="M6:M7" si="3">H6*L6/1000</f>
        <v>0</v>
      </c>
      <c r="N6" s="28"/>
      <c r="O6" s="29">
        <f t="shared" ref="O6:O10" si="4">(B6-D6)*-N6/1000</f>
        <v>0</v>
      </c>
    </row>
    <row r="7" spans="1:15" x14ac:dyDescent="0.25">
      <c r="A7" s="24"/>
      <c r="C7" s="22"/>
      <c r="D7" s="2">
        <f t="shared" si="0"/>
        <v>0</v>
      </c>
      <c r="E7" s="27"/>
      <c r="F7" s="17"/>
      <c r="G7" s="22"/>
      <c r="H7" s="2">
        <f t="shared" si="1"/>
        <v>0</v>
      </c>
      <c r="I7" s="5">
        <f>H7*Grundpreise!C7/1000</f>
        <v>0</v>
      </c>
      <c r="J7" s="5">
        <f>(H7*Grundpreise!E7/1000)</f>
        <v>0</v>
      </c>
      <c r="K7" s="5">
        <f t="shared" si="2"/>
        <v>0</v>
      </c>
      <c r="L7" s="5"/>
      <c r="M7" s="5">
        <f t="shared" si="3"/>
        <v>0</v>
      </c>
      <c r="N7" s="28"/>
      <c r="O7" s="29">
        <f t="shared" si="4"/>
        <v>0</v>
      </c>
    </row>
    <row r="8" spans="1:15" x14ac:dyDescent="0.25">
      <c r="A8" s="24"/>
      <c r="C8" s="22"/>
      <c r="D8" s="2">
        <f t="shared" si="0"/>
        <v>0</v>
      </c>
      <c r="E8" s="27"/>
      <c r="F8" s="17"/>
      <c r="G8" s="22"/>
      <c r="H8" s="2">
        <f t="shared" si="1"/>
        <v>0</v>
      </c>
      <c r="I8" s="5">
        <f>H8*Grundpreise!C7/1000</f>
        <v>0</v>
      </c>
      <c r="J8" s="5">
        <f>(H8*Grundpreise!E7/1000)</f>
        <v>0</v>
      </c>
      <c r="K8" s="5">
        <f t="shared" si="2"/>
        <v>0</v>
      </c>
      <c r="L8" s="5"/>
      <c r="M8" s="5">
        <f>H8*L8/1000</f>
        <v>0</v>
      </c>
      <c r="N8" s="28"/>
      <c r="O8" s="29">
        <f t="shared" si="4"/>
        <v>0</v>
      </c>
    </row>
    <row r="9" spans="1:15" s="24" customFormat="1" x14ac:dyDescent="0.25">
      <c r="C9" s="22"/>
      <c r="D9" s="2">
        <f t="shared" si="0"/>
        <v>0</v>
      </c>
      <c r="E9" s="27"/>
      <c r="F9" s="17"/>
      <c r="G9" s="22"/>
      <c r="H9" s="2">
        <f t="shared" si="1"/>
        <v>0</v>
      </c>
      <c r="I9" s="5">
        <f>H9*Grundpreise!C7/1000</f>
        <v>0</v>
      </c>
      <c r="J9" s="5">
        <f>(H9*Grundpreise!E7/1000)</f>
        <v>0</v>
      </c>
      <c r="K9" s="5">
        <f t="shared" si="2"/>
        <v>0</v>
      </c>
      <c r="L9" s="5"/>
      <c r="M9" s="5">
        <f>H9*L9/1000</f>
        <v>0</v>
      </c>
      <c r="N9" s="28"/>
      <c r="O9" s="29">
        <f t="shared" si="4"/>
        <v>0</v>
      </c>
    </row>
    <row r="10" spans="1:15" s="24" customFormat="1" x14ac:dyDescent="0.25">
      <c r="C10" s="22"/>
      <c r="D10" s="2">
        <f t="shared" si="0"/>
        <v>0</v>
      </c>
      <c r="E10" s="27"/>
      <c r="F10" s="17"/>
      <c r="G10" s="22"/>
      <c r="H10" s="2">
        <f t="shared" si="1"/>
        <v>0</v>
      </c>
      <c r="I10" s="5">
        <f>H10*Grundpreise!C7/1000</f>
        <v>0</v>
      </c>
      <c r="J10" s="5">
        <f>(H10*Grundpreise!E7/1000)</f>
        <v>0</v>
      </c>
      <c r="K10" s="5">
        <f t="shared" si="2"/>
        <v>0</v>
      </c>
      <c r="L10" s="5"/>
      <c r="M10" s="5">
        <f>H10*L10/1000</f>
        <v>0</v>
      </c>
      <c r="N10" s="28"/>
      <c r="O10" s="29">
        <f t="shared" si="4"/>
        <v>0</v>
      </c>
    </row>
    <row r="11" spans="1:15" x14ac:dyDescent="0.25">
      <c r="E11" s="27"/>
      <c r="F11" s="17"/>
      <c r="G11" s="22"/>
    </row>
    <row r="13" spans="1:15" x14ac:dyDescent="0.25">
      <c r="A13" s="24" t="s">
        <v>0</v>
      </c>
      <c r="B13">
        <f>SUM(B5:B12)</f>
        <v>0</v>
      </c>
      <c r="D13" s="35">
        <f>SUM(D5:D12)</f>
        <v>0</v>
      </c>
      <c r="F13" s="34">
        <f>SUM(F5:F10)</f>
        <v>0</v>
      </c>
      <c r="H13" s="2">
        <f>SUM(H5:H12)</f>
        <v>0</v>
      </c>
      <c r="I13" s="5">
        <f>SUM(I5:I12)</f>
        <v>0</v>
      </c>
      <c r="J13" s="5">
        <f>SUM(J5:J12)</f>
        <v>0</v>
      </c>
      <c r="K13" s="5"/>
      <c r="L13" s="5"/>
      <c r="M13" s="5">
        <f>SUM(M5:M12)</f>
        <v>0</v>
      </c>
      <c r="O13" s="33">
        <f>SUM(O5:O12)</f>
        <v>0</v>
      </c>
    </row>
    <row r="16" spans="1:15" x14ac:dyDescent="0.25">
      <c r="G16" s="32"/>
    </row>
    <row r="17" spans="1:13" x14ac:dyDescent="0.25">
      <c r="H17" s="1"/>
    </row>
    <row r="20" spans="1:13" x14ac:dyDescent="0.25">
      <c r="A20" s="1"/>
      <c r="D20" s="1"/>
      <c r="E20" s="6"/>
      <c r="F20" s="6"/>
    </row>
    <row r="21" spans="1:13" x14ac:dyDescent="0.25">
      <c r="H21" s="24"/>
      <c r="I21" s="73" t="s">
        <v>32</v>
      </c>
      <c r="J21" s="73"/>
      <c r="K21" s="73"/>
      <c r="L21" s="72">
        <f>I13+O13</f>
        <v>0</v>
      </c>
      <c r="M21" s="72"/>
    </row>
    <row r="22" spans="1:13" x14ac:dyDescent="0.25">
      <c r="I22" s="73" t="s">
        <v>33</v>
      </c>
      <c r="J22" s="73"/>
      <c r="K22" s="73"/>
      <c r="L22" s="72">
        <f>J13+O13+M13-L21</f>
        <v>0</v>
      </c>
      <c r="M22" s="72"/>
    </row>
    <row r="23" spans="1:13" x14ac:dyDescent="0.25">
      <c r="I23" s="73" t="s">
        <v>34</v>
      </c>
      <c r="J23" s="73"/>
      <c r="K23" s="73"/>
      <c r="L23" s="72">
        <f>SUM(L21:L22)</f>
        <v>0</v>
      </c>
      <c r="M23" s="72"/>
    </row>
    <row r="28" spans="1:13" x14ac:dyDescent="0.25">
      <c r="G28" s="5"/>
      <c r="H28" s="5"/>
    </row>
    <row r="29" spans="1:13" x14ac:dyDescent="0.25">
      <c r="G29" s="5"/>
      <c r="H29" s="5"/>
    </row>
    <row r="31" spans="1:13" x14ac:dyDescent="0.25">
      <c r="G31" s="7"/>
      <c r="H31" s="7"/>
    </row>
  </sheetData>
  <mergeCells count="7">
    <mergeCell ref="L21:M21"/>
    <mergeCell ref="L22:M22"/>
    <mergeCell ref="L23:M23"/>
    <mergeCell ref="A1:B1"/>
    <mergeCell ref="I23:K23"/>
    <mergeCell ref="I22:K22"/>
    <mergeCell ref="I21:K2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9" tint="-0.249977111117893"/>
  </sheetPr>
  <dimension ref="A1:T39"/>
  <sheetViews>
    <sheetView zoomScaleNormal="100" workbookViewId="0">
      <selection sqref="A1:B1"/>
    </sheetView>
  </sheetViews>
  <sheetFormatPr defaultColWidth="11.42578125" defaultRowHeight="15" x14ac:dyDescent="0.25"/>
  <cols>
    <col min="1" max="1" width="10.140625" bestFit="1" customWidth="1"/>
    <col min="2" max="2" width="9" bestFit="1" customWidth="1"/>
    <col min="3" max="3" width="7" bestFit="1" customWidth="1"/>
    <col min="4" max="4" width="6.140625" style="24" bestFit="1" customWidth="1"/>
    <col min="5" max="5" width="7.5703125" bestFit="1" customWidth="1"/>
    <col min="6" max="6" width="6.140625" style="24" bestFit="1" customWidth="1"/>
    <col min="7" max="7" width="7.5703125" bestFit="1" customWidth="1"/>
    <col min="8" max="9" width="7.140625" bestFit="1" customWidth="1"/>
    <col min="10" max="10" width="10" bestFit="1" customWidth="1"/>
    <col min="11" max="11" width="10.5703125" bestFit="1" customWidth="1"/>
    <col min="12" max="13" width="8" bestFit="1" customWidth="1"/>
    <col min="14" max="14" width="10.5703125" bestFit="1" customWidth="1"/>
    <col min="15" max="15" width="7" style="24" bestFit="1" customWidth="1"/>
    <col min="16" max="17" width="9.5703125" bestFit="1" customWidth="1"/>
    <col min="18" max="18" width="7" style="24" bestFit="1" customWidth="1"/>
    <col min="19" max="19" width="8.7109375" bestFit="1" customWidth="1"/>
    <col min="20" max="20" width="7.5703125" bestFit="1" customWidth="1"/>
  </cols>
  <sheetData>
    <row r="1" spans="1:20" x14ac:dyDescent="0.25">
      <c r="A1" s="74" t="s">
        <v>61</v>
      </c>
      <c r="B1" s="74"/>
    </row>
    <row r="3" spans="1:20" s="26" customFormat="1" ht="84" x14ac:dyDescent="0.2">
      <c r="A3" s="49" t="s">
        <v>20</v>
      </c>
      <c r="B3" s="49" t="s">
        <v>21</v>
      </c>
      <c r="C3" s="50" t="s">
        <v>42</v>
      </c>
      <c r="D3" s="49" t="s">
        <v>27</v>
      </c>
      <c r="E3" s="49" t="s">
        <v>11</v>
      </c>
      <c r="F3" s="50" t="s">
        <v>46</v>
      </c>
      <c r="G3" s="49" t="s">
        <v>22</v>
      </c>
      <c r="H3" s="49" t="s">
        <v>23</v>
      </c>
      <c r="I3" s="49" t="s">
        <v>24</v>
      </c>
      <c r="J3" s="50" t="s">
        <v>43</v>
      </c>
      <c r="K3" s="49" t="s">
        <v>38</v>
      </c>
      <c r="L3" s="50" t="s">
        <v>47</v>
      </c>
      <c r="M3" s="50" t="s">
        <v>45</v>
      </c>
      <c r="N3" s="49" t="s">
        <v>1</v>
      </c>
      <c r="O3" s="49" t="s">
        <v>29</v>
      </c>
      <c r="P3" s="49" t="s">
        <v>2</v>
      </c>
      <c r="Q3" s="50" t="s">
        <v>48</v>
      </c>
      <c r="R3" s="49" t="s">
        <v>30</v>
      </c>
      <c r="S3" s="50" t="s">
        <v>50</v>
      </c>
      <c r="T3" s="50" t="s">
        <v>49</v>
      </c>
    </row>
    <row r="5" spans="1:20" x14ac:dyDescent="0.25">
      <c r="A5" s="24"/>
      <c r="B5" s="3"/>
      <c r="D5" s="22"/>
      <c r="E5" s="2">
        <f t="shared" ref="E5:E30" si="0">C5*D5</f>
        <v>0</v>
      </c>
      <c r="F5" s="22"/>
      <c r="G5" s="2">
        <f t="shared" ref="G5:G30" si="1">C5*F5</f>
        <v>0</v>
      </c>
      <c r="H5" s="22"/>
      <c r="I5" s="22"/>
      <c r="J5" s="2">
        <f>C5-E5-G5-T5</f>
        <v>0</v>
      </c>
      <c r="K5" s="5">
        <f>(J5*Grundpreise!C8)/1000</f>
        <v>0</v>
      </c>
      <c r="L5" s="5">
        <f>G5*Grundpreise!D8/1000</f>
        <v>0</v>
      </c>
      <c r="M5" s="5">
        <f>G5*Grundpreise!F8/1000</f>
        <v>0</v>
      </c>
      <c r="N5" s="5">
        <f>(J5*Grundpreise!E9)/1000</f>
        <v>0</v>
      </c>
      <c r="O5" s="5"/>
      <c r="P5" s="5">
        <f>J5*O5/1000</f>
        <v>0</v>
      </c>
      <c r="Q5" s="5">
        <f>P5+N5+M5-(L5+K5)</f>
        <v>0</v>
      </c>
      <c r="R5" s="5"/>
      <c r="S5" s="5">
        <f t="shared" ref="S5:S30" si="2">(C5-E5)*-R5/1000</f>
        <v>0</v>
      </c>
      <c r="T5" s="2"/>
    </row>
    <row r="6" spans="1:20" x14ac:dyDescent="0.25">
      <c r="A6" s="24"/>
      <c r="B6" s="3"/>
      <c r="D6" s="22"/>
      <c r="E6" s="2">
        <f t="shared" si="0"/>
        <v>0</v>
      </c>
      <c r="F6" s="22"/>
      <c r="G6" s="2">
        <f t="shared" si="1"/>
        <v>0</v>
      </c>
      <c r="H6" s="22"/>
      <c r="I6" s="22"/>
      <c r="J6" s="2">
        <f>C6-G6-T6-E6</f>
        <v>0</v>
      </c>
      <c r="K6" s="5">
        <f>J6*Grundpreise!C8/1000</f>
        <v>0</v>
      </c>
      <c r="L6" s="5">
        <f>G6*Grundpreise!D8/1000</f>
        <v>0</v>
      </c>
      <c r="M6" s="5">
        <f>G6*Grundpreise!F8/1000</f>
        <v>0</v>
      </c>
      <c r="N6" s="5">
        <f>J6*Grundpreise!E9/1000</f>
        <v>0</v>
      </c>
      <c r="O6" s="5"/>
      <c r="P6" s="5">
        <f>J6*O6/1000</f>
        <v>0</v>
      </c>
      <c r="Q6" s="5">
        <f>P6+N6+M6-(L6+K6)</f>
        <v>0</v>
      </c>
      <c r="R6" s="5"/>
      <c r="S6" s="5">
        <f t="shared" si="2"/>
        <v>0</v>
      </c>
      <c r="T6" s="2"/>
    </row>
    <row r="7" spans="1:20" x14ac:dyDescent="0.25">
      <c r="A7" s="24"/>
      <c r="B7" s="3"/>
      <c r="D7" s="22"/>
      <c r="E7" s="2">
        <f t="shared" si="0"/>
        <v>0</v>
      </c>
      <c r="F7" s="22"/>
      <c r="G7" s="2">
        <f t="shared" si="1"/>
        <v>0</v>
      </c>
      <c r="H7" s="22"/>
      <c r="I7" s="22"/>
      <c r="J7" s="18">
        <f t="shared" ref="J7:J30" si="3">C7-E7-G7-T7</f>
        <v>0</v>
      </c>
      <c r="K7" s="5">
        <f>J7*Grundpreise!C8/1000</f>
        <v>0</v>
      </c>
      <c r="L7" s="5">
        <f>G7*Grundpreise!D8/1000</f>
        <v>0</v>
      </c>
      <c r="M7" s="5">
        <f>G7*Grundpreise!F8/1000</f>
        <v>0</v>
      </c>
      <c r="N7" s="5">
        <f>J7*Grundpreise!E9/1000</f>
        <v>0</v>
      </c>
      <c r="O7" s="5"/>
      <c r="P7" s="5">
        <f>J7*O7/1000</f>
        <v>0</v>
      </c>
      <c r="Q7" s="5">
        <f>N7+M7-(L7+K7)</f>
        <v>0</v>
      </c>
      <c r="R7" s="5"/>
      <c r="S7" s="5">
        <f t="shared" si="2"/>
        <v>0</v>
      </c>
      <c r="T7" s="2"/>
    </row>
    <row r="8" spans="1:20" x14ac:dyDescent="0.25">
      <c r="A8" s="24"/>
      <c r="B8" s="3"/>
      <c r="D8" s="22"/>
      <c r="E8" s="2">
        <f t="shared" si="0"/>
        <v>0</v>
      </c>
      <c r="F8" s="22"/>
      <c r="G8" s="2">
        <f t="shared" si="1"/>
        <v>0</v>
      </c>
      <c r="H8" s="22"/>
      <c r="I8" s="22"/>
      <c r="J8" s="18">
        <f t="shared" si="3"/>
        <v>0</v>
      </c>
      <c r="K8" s="5">
        <f>J8*Grundpreise!C8/1000</f>
        <v>0</v>
      </c>
      <c r="L8" s="5">
        <f>G8*Grundpreise!D8/1000</f>
        <v>0</v>
      </c>
      <c r="M8" s="5">
        <f>G8*Grundpreise!F8/1000</f>
        <v>0</v>
      </c>
      <c r="N8" s="5">
        <f>J8*Grundpreise!E9/1000</f>
        <v>0</v>
      </c>
      <c r="O8" s="5"/>
      <c r="P8" s="5">
        <f t="shared" ref="P8:P30" si="4">J8*O8/1000</f>
        <v>0</v>
      </c>
      <c r="Q8" s="5">
        <f>N8+M8-(L8+K8)</f>
        <v>0</v>
      </c>
      <c r="R8" s="5"/>
      <c r="S8" s="5">
        <f t="shared" si="2"/>
        <v>0</v>
      </c>
      <c r="T8" s="2"/>
    </row>
    <row r="9" spans="1:20" x14ac:dyDescent="0.25">
      <c r="A9" s="24"/>
      <c r="B9" s="3"/>
      <c r="D9" s="22"/>
      <c r="E9" s="2">
        <f t="shared" si="0"/>
        <v>0</v>
      </c>
      <c r="F9" s="22"/>
      <c r="G9" s="2">
        <f t="shared" si="1"/>
        <v>0</v>
      </c>
      <c r="H9" s="22"/>
      <c r="I9" s="22"/>
      <c r="J9" s="18">
        <f t="shared" si="3"/>
        <v>0</v>
      </c>
      <c r="K9" s="5">
        <f>J9*Grundpreise!C8/1000</f>
        <v>0</v>
      </c>
      <c r="L9" s="5">
        <f>G9*Grundpreise!D8/1000</f>
        <v>0</v>
      </c>
      <c r="M9" s="5">
        <f>G9*Grundpreise!F8/1000</f>
        <v>0</v>
      </c>
      <c r="N9" s="5">
        <f>J9*Grundpreise!E9/1000</f>
        <v>0</v>
      </c>
      <c r="O9" s="5"/>
      <c r="P9" s="5">
        <f t="shared" si="4"/>
        <v>0</v>
      </c>
      <c r="Q9" s="5">
        <f>P9+N9+M9-(L9+K9)</f>
        <v>0</v>
      </c>
      <c r="R9" s="5"/>
      <c r="S9" s="5">
        <f t="shared" si="2"/>
        <v>0</v>
      </c>
      <c r="T9" s="2"/>
    </row>
    <row r="10" spans="1:20" x14ac:dyDescent="0.25">
      <c r="A10" s="24"/>
      <c r="B10" s="3"/>
      <c r="D10" s="22"/>
      <c r="E10" s="2">
        <f t="shared" si="0"/>
        <v>0</v>
      </c>
      <c r="F10" s="22"/>
      <c r="G10" s="2">
        <f t="shared" si="1"/>
        <v>0</v>
      </c>
      <c r="H10" s="22"/>
      <c r="I10" s="22"/>
      <c r="J10" s="18">
        <f t="shared" si="3"/>
        <v>0</v>
      </c>
      <c r="K10" s="5">
        <f>J10*Grundpreise!C8/1000</f>
        <v>0</v>
      </c>
      <c r="L10" s="5">
        <f>G10*Grundpreise!D8/1000</f>
        <v>0</v>
      </c>
      <c r="M10" s="5">
        <f>G10*Grundpreise!F8/1000</f>
        <v>0</v>
      </c>
      <c r="N10" s="5">
        <f>J10*Grundpreise!E9/1000</f>
        <v>0</v>
      </c>
      <c r="O10" s="5"/>
      <c r="P10" s="5">
        <f t="shared" si="4"/>
        <v>0</v>
      </c>
      <c r="Q10" s="5">
        <f>N10+M10-(L10+K10)</f>
        <v>0</v>
      </c>
      <c r="R10" s="5"/>
      <c r="S10" s="5">
        <f t="shared" si="2"/>
        <v>0</v>
      </c>
      <c r="T10" s="2"/>
    </row>
    <row r="11" spans="1:20" x14ac:dyDescent="0.25">
      <c r="A11" s="24"/>
      <c r="B11" s="3"/>
      <c r="D11" s="22"/>
      <c r="E11" s="2">
        <f t="shared" si="0"/>
        <v>0</v>
      </c>
      <c r="F11" s="22"/>
      <c r="G11" s="2">
        <f t="shared" si="1"/>
        <v>0</v>
      </c>
      <c r="H11" s="22"/>
      <c r="I11" s="22"/>
      <c r="J11" s="18">
        <f t="shared" si="3"/>
        <v>0</v>
      </c>
      <c r="K11" s="5">
        <f>J11*Grundpreise!C8/1000</f>
        <v>0</v>
      </c>
      <c r="L11" s="5">
        <f>G11*Grundpreise!D8/1000</f>
        <v>0</v>
      </c>
      <c r="M11" s="5">
        <f>G11*Grundpreise!F8/1000</f>
        <v>0</v>
      </c>
      <c r="N11" s="5">
        <f>J11*Grundpreise!E9/1000</f>
        <v>0</v>
      </c>
      <c r="O11" s="5"/>
      <c r="P11" s="5">
        <f t="shared" si="4"/>
        <v>0</v>
      </c>
      <c r="Q11" s="5">
        <f>P11+N11+M11-(L11+K11)</f>
        <v>0</v>
      </c>
      <c r="R11" s="5"/>
      <c r="S11" s="5">
        <f t="shared" si="2"/>
        <v>0</v>
      </c>
      <c r="T11" s="2"/>
    </row>
    <row r="12" spans="1:20" x14ac:dyDescent="0.25">
      <c r="A12" s="24"/>
      <c r="B12" s="3"/>
      <c r="D12" s="22"/>
      <c r="E12" s="2">
        <f t="shared" si="0"/>
        <v>0</v>
      </c>
      <c r="F12" s="22"/>
      <c r="G12" s="2">
        <f t="shared" si="1"/>
        <v>0</v>
      </c>
      <c r="H12" s="22"/>
      <c r="I12" s="22"/>
      <c r="J12" s="18">
        <f t="shared" si="3"/>
        <v>0</v>
      </c>
      <c r="K12" s="5">
        <f>J12*Grundpreise!C8/1000</f>
        <v>0</v>
      </c>
      <c r="L12" s="5">
        <f>G12*Grundpreise!D8/1000</f>
        <v>0</v>
      </c>
      <c r="M12" s="5">
        <f>G12*Grundpreise!F8/1000</f>
        <v>0</v>
      </c>
      <c r="N12" s="5">
        <f>J12*Grundpreise!E9/1000</f>
        <v>0</v>
      </c>
      <c r="O12" s="5"/>
      <c r="P12" s="5">
        <f t="shared" si="4"/>
        <v>0</v>
      </c>
      <c r="Q12" s="5">
        <f>N12+M12-(L12+K12)</f>
        <v>0</v>
      </c>
      <c r="R12" s="5"/>
      <c r="S12" s="5">
        <f t="shared" si="2"/>
        <v>0</v>
      </c>
      <c r="T12" s="2"/>
    </row>
    <row r="13" spans="1:20" x14ac:dyDescent="0.25">
      <c r="A13" s="24"/>
      <c r="B13" s="3"/>
      <c r="D13" s="22"/>
      <c r="E13" s="2">
        <f t="shared" si="0"/>
        <v>0</v>
      </c>
      <c r="F13" s="22"/>
      <c r="G13" s="2">
        <f t="shared" si="1"/>
        <v>0</v>
      </c>
      <c r="H13" s="22"/>
      <c r="I13" s="22"/>
      <c r="J13" s="18">
        <f t="shared" si="3"/>
        <v>0</v>
      </c>
      <c r="K13" s="5">
        <f>J13*Grundpreise!C8/1000</f>
        <v>0</v>
      </c>
      <c r="L13" s="5">
        <f>G13*Grundpreise!D8/1000</f>
        <v>0</v>
      </c>
      <c r="M13" s="5">
        <f>G13*Grundpreise!F8/1000</f>
        <v>0</v>
      </c>
      <c r="N13" s="5">
        <f>J13*Grundpreise!E9/1000</f>
        <v>0</v>
      </c>
      <c r="O13" s="5"/>
      <c r="P13" s="5">
        <f t="shared" si="4"/>
        <v>0</v>
      </c>
      <c r="Q13" s="5">
        <f>N13+P13+M13-(K13+L13)</f>
        <v>0</v>
      </c>
      <c r="R13" s="5"/>
      <c r="S13" s="5">
        <f t="shared" si="2"/>
        <v>0</v>
      </c>
      <c r="T13" s="2"/>
    </row>
    <row r="14" spans="1:20" x14ac:dyDescent="0.25">
      <c r="A14" s="24"/>
      <c r="B14" s="3"/>
      <c r="D14" s="22"/>
      <c r="E14" s="2">
        <f t="shared" si="0"/>
        <v>0</v>
      </c>
      <c r="F14" s="22"/>
      <c r="G14" s="2">
        <f t="shared" si="1"/>
        <v>0</v>
      </c>
      <c r="H14" s="22"/>
      <c r="I14" s="22"/>
      <c r="J14" s="18">
        <f t="shared" si="3"/>
        <v>0</v>
      </c>
      <c r="K14" s="5">
        <f>J14*Grundpreise!C8/1000-(-S14)</f>
        <v>0</v>
      </c>
      <c r="L14" s="5">
        <f>G14*Grundpreise!D8/1000</f>
        <v>0</v>
      </c>
      <c r="M14" s="5">
        <f>G14*Grundpreise!F8/1000</f>
        <v>0</v>
      </c>
      <c r="N14" s="5">
        <f>J14*Grundpreise!E9/1000</f>
        <v>0</v>
      </c>
      <c r="O14" s="5"/>
      <c r="P14" s="5">
        <f t="shared" si="4"/>
        <v>0</v>
      </c>
      <c r="Q14" s="5">
        <f>N14+M14-(L14+K14)-(-S14)</f>
        <v>0</v>
      </c>
      <c r="R14" s="5"/>
      <c r="S14" s="5">
        <f t="shared" si="2"/>
        <v>0</v>
      </c>
      <c r="T14" s="2"/>
    </row>
    <row r="15" spans="1:20" x14ac:dyDescent="0.25">
      <c r="A15" s="24"/>
      <c r="B15" s="3"/>
      <c r="D15" s="22"/>
      <c r="E15" s="2">
        <f t="shared" si="0"/>
        <v>0</v>
      </c>
      <c r="F15" s="22"/>
      <c r="G15" s="2">
        <f t="shared" si="1"/>
        <v>0</v>
      </c>
      <c r="H15" s="22"/>
      <c r="I15" s="22"/>
      <c r="J15" s="18">
        <f t="shared" si="3"/>
        <v>0</v>
      </c>
      <c r="K15" s="5">
        <f>J15*Grundpreise!C8/1000</f>
        <v>0</v>
      </c>
      <c r="L15" s="5">
        <f>G15*Grundpreise!D8/1000</f>
        <v>0</v>
      </c>
      <c r="M15" s="5">
        <f>G15*Grundpreise!F8/1000</f>
        <v>0</v>
      </c>
      <c r="N15" s="5">
        <f>J15*Grundpreise!E9/1000</f>
        <v>0</v>
      </c>
      <c r="O15" s="5"/>
      <c r="P15" s="5">
        <f t="shared" si="4"/>
        <v>0</v>
      </c>
      <c r="Q15" s="5">
        <f>N15+M15-(L15+K15)</f>
        <v>0</v>
      </c>
      <c r="R15" s="5"/>
      <c r="S15" s="5">
        <f t="shared" si="2"/>
        <v>0</v>
      </c>
      <c r="T15" s="2"/>
    </row>
    <row r="16" spans="1:20" x14ac:dyDescent="0.25">
      <c r="A16" s="24"/>
      <c r="B16" s="3"/>
      <c r="D16" s="22"/>
      <c r="E16" s="2">
        <f t="shared" si="0"/>
        <v>0</v>
      </c>
      <c r="F16" s="22"/>
      <c r="G16" s="2">
        <f t="shared" si="1"/>
        <v>0</v>
      </c>
      <c r="H16" s="22"/>
      <c r="I16" s="22"/>
      <c r="J16" s="18">
        <f t="shared" si="3"/>
        <v>0</v>
      </c>
      <c r="K16" s="5">
        <f>J16*Grundpreise!C8/1000</f>
        <v>0</v>
      </c>
      <c r="L16" s="5">
        <f>G16*Grundpreise!D8/1000</f>
        <v>0</v>
      </c>
      <c r="M16" s="5">
        <f>G16*Grundpreise!F8/1000</f>
        <v>0</v>
      </c>
      <c r="N16" s="5">
        <f>J16*Grundpreise!E9/1000</f>
        <v>0</v>
      </c>
      <c r="O16" s="5"/>
      <c r="P16" s="5">
        <f t="shared" si="4"/>
        <v>0</v>
      </c>
      <c r="Q16" s="5">
        <f>N16+M16-(L16+K16)</f>
        <v>0</v>
      </c>
      <c r="R16" s="5"/>
      <c r="S16" s="5">
        <f t="shared" si="2"/>
        <v>0</v>
      </c>
      <c r="T16" s="2"/>
    </row>
    <row r="17" spans="1:20" x14ac:dyDescent="0.25">
      <c r="A17" s="24"/>
      <c r="B17" s="3"/>
      <c r="D17" s="22"/>
      <c r="E17" s="2">
        <f t="shared" si="0"/>
        <v>0</v>
      </c>
      <c r="F17" s="22"/>
      <c r="G17" s="2">
        <f t="shared" si="1"/>
        <v>0</v>
      </c>
      <c r="H17" s="22"/>
      <c r="I17" s="22"/>
      <c r="J17" s="18">
        <f t="shared" si="3"/>
        <v>0</v>
      </c>
      <c r="K17" s="5">
        <f>J17*Grundpreise!C8/1000</f>
        <v>0</v>
      </c>
      <c r="L17" s="5">
        <f>G17*Grundpreise!D8/1000</f>
        <v>0</v>
      </c>
      <c r="M17" s="5">
        <f>G17*Grundpreise!F8/1000</f>
        <v>0</v>
      </c>
      <c r="N17" s="5">
        <f>J17*Grundpreise!E8/1000</f>
        <v>0</v>
      </c>
      <c r="O17" s="5"/>
      <c r="P17" s="5">
        <f t="shared" si="4"/>
        <v>0</v>
      </c>
      <c r="Q17" s="5">
        <f t="shared" ref="Q17:Q22" si="5">P17+N17+M17-(L17+K17)</f>
        <v>0</v>
      </c>
      <c r="R17" s="5"/>
      <c r="S17" s="5">
        <f t="shared" si="2"/>
        <v>0</v>
      </c>
      <c r="T17" s="2"/>
    </row>
    <row r="18" spans="1:20" x14ac:dyDescent="0.25">
      <c r="A18" s="24"/>
      <c r="B18" s="3"/>
      <c r="D18" s="22"/>
      <c r="E18" s="2">
        <f t="shared" si="0"/>
        <v>0</v>
      </c>
      <c r="F18" s="22"/>
      <c r="G18" s="2">
        <f t="shared" si="1"/>
        <v>0</v>
      </c>
      <c r="H18" s="22"/>
      <c r="I18" s="22"/>
      <c r="J18" s="18">
        <f t="shared" si="3"/>
        <v>0</v>
      </c>
      <c r="K18" s="5">
        <f>J18*Grundpreise!C8/1000</f>
        <v>0</v>
      </c>
      <c r="L18" s="5">
        <f>G18*Grundpreise!D8/1000</f>
        <v>0</v>
      </c>
      <c r="M18" s="5">
        <f>G18*Grundpreise!F8/1000</f>
        <v>0</v>
      </c>
      <c r="N18" s="5">
        <f>J18*Grundpreise!E8/1000</f>
        <v>0</v>
      </c>
      <c r="O18" s="5"/>
      <c r="P18" s="5">
        <f t="shared" si="4"/>
        <v>0</v>
      </c>
      <c r="Q18" s="5">
        <f t="shared" si="5"/>
        <v>0</v>
      </c>
      <c r="R18" s="5"/>
      <c r="S18" s="5">
        <f t="shared" si="2"/>
        <v>0</v>
      </c>
      <c r="T18" s="2"/>
    </row>
    <row r="19" spans="1:20" x14ac:dyDescent="0.25">
      <c r="A19" s="24"/>
      <c r="B19" s="3"/>
      <c r="D19" s="22"/>
      <c r="E19" s="2">
        <f t="shared" si="0"/>
        <v>0</v>
      </c>
      <c r="F19" s="22"/>
      <c r="G19" s="2">
        <f t="shared" si="1"/>
        <v>0</v>
      </c>
      <c r="H19" s="22"/>
      <c r="I19" s="22"/>
      <c r="J19" s="18">
        <f t="shared" si="3"/>
        <v>0</v>
      </c>
      <c r="K19" s="5">
        <f>J19*Grundpreise!C8/1000</f>
        <v>0</v>
      </c>
      <c r="L19" s="5">
        <f>G19*Grundpreise!D8/1000</f>
        <v>0</v>
      </c>
      <c r="M19" s="5">
        <f>G19*Grundpreise!F8/1000</f>
        <v>0</v>
      </c>
      <c r="N19" s="5">
        <f>J19*Grundpreise!E8/1000</f>
        <v>0</v>
      </c>
      <c r="O19" s="5"/>
      <c r="P19" s="5">
        <f t="shared" si="4"/>
        <v>0</v>
      </c>
      <c r="Q19" s="5">
        <f t="shared" si="5"/>
        <v>0</v>
      </c>
      <c r="R19" s="5"/>
      <c r="S19" s="5">
        <f t="shared" si="2"/>
        <v>0</v>
      </c>
      <c r="T19" s="2"/>
    </row>
    <row r="20" spans="1:20" x14ac:dyDescent="0.25">
      <c r="A20" s="24"/>
      <c r="B20" s="3"/>
      <c r="D20" s="22"/>
      <c r="E20" s="2">
        <f t="shared" si="0"/>
        <v>0</v>
      </c>
      <c r="F20" s="22"/>
      <c r="G20" s="2">
        <f t="shared" si="1"/>
        <v>0</v>
      </c>
      <c r="H20" s="22"/>
      <c r="I20" s="22"/>
      <c r="J20" s="18">
        <f t="shared" si="3"/>
        <v>0</v>
      </c>
      <c r="K20" s="5">
        <f>J20*Grundpreise!C8/1000</f>
        <v>0</v>
      </c>
      <c r="L20" s="5">
        <f>G20*Grundpreise!D8/1000</f>
        <v>0</v>
      </c>
      <c r="M20" s="5">
        <f>G20*Grundpreise!F8/1000</f>
        <v>0</v>
      </c>
      <c r="N20" s="5">
        <f>J20*Grundpreise!E8/1000</f>
        <v>0</v>
      </c>
      <c r="O20" s="5"/>
      <c r="P20" s="5">
        <f t="shared" si="4"/>
        <v>0</v>
      </c>
      <c r="Q20" s="5">
        <f t="shared" si="5"/>
        <v>0</v>
      </c>
      <c r="R20" s="5"/>
      <c r="S20" s="5">
        <f t="shared" si="2"/>
        <v>0</v>
      </c>
      <c r="T20" s="2"/>
    </row>
    <row r="21" spans="1:20" x14ac:dyDescent="0.25">
      <c r="A21" s="24"/>
      <c r="B21" s="3"/>
      <c r="D21" s="22"/>
      <c r="E21" s="2">
        <f t="shared" si="0"/>
        <v>0</v>
      </c>
      <c r="F21" s="22"/>
      <c r="G21" s="2">
        <f t="shared" si="1"/>
        <v>0</v>
      </c>
      <c r="H21" s="22"/>
      <c r="I21" s="22"/>
      <c r="J21" s="18">
        <f t="shared" si="3"/>
        <v>0</v>
      </c>
      <c r="K21" s="5">
        <f>J21*Grundpreise!C8/1000</f>
        <v>0</v>
      </c>
      <c r="L21" s="5">
        <f>G21*Grundpreise!D8/1000</f>
        <v>0</v>
      </c>
      <c r="M21" s="5">
        <f>G21*Grundpreise!F8/1000</f>
        <v>0</v>
      </c>
      <c r="N21" s="5">
        <f>J21*Grundpreise!E8/1000</f>
        <v>0</v>
      </c>
      <c r="O21" s="5"/>
      <c r="P21" s="5">
        <f t="shared" si="4"/>
        <v>0</v>
      </c>
      <c r="Q21" s="5">
        <f t="shared" si="5"/>
        <v>0</v>
      </c>
      <c r="R21" s="5"/>
      <c r="S21" s="5">
        <f t="shared" si="2"/>
        <v>0</v>
      </c>
      <c r="T21" s="2"/>
    </row>
    <row r="22" spans="1:20" x14ac:dyDescent="0.25">
      <c r="A22" s="24"/>
      <c r="B22" s="3"/>
      <c r="D22" s="22"/>
      <c r="E22" s="2">
        <f t="shared" si="0"/>
        <v>0</v>
      </c>
      <c r="F22" s="22"/>
      <c r="G22" s="2">
        <f t="shared" si="1"/>
        <v>0</v>
      </c>
      <c r="H22" s="22"/>
      <c r="I22" s="22"/>
      <c r="J22" s="18">
        <f t="shared" si="3"/>
        <v>0</v>
      </c>
      <c r="K22" s="5">
        <f>J22*Grundpreise!C8/1000</f>
        <v>0</v>
      </c>
      <c r="L22" s="5">
        <f>G22*Grundpreise!D8/1000</f>
        <v>0</v>
      </c>
      <c r="M22" s="5">
        <f>G22*Grundpreise!F8/1000</f>
        <v>0</v>
      </c>
      <c r="N22" s="5">
        <f>J22*Grundpreise!E8/1000</f>
        <v>0</v>
      </c>
      <c r="O22" s="5"/>
      <c r="P22" s="5">
        <f t="shared" si="4"/>
        <v>0</v>
      </c>
      <c r="Q22" s="5">
        <f t="shared" si="5"/>
        <v>0</v>
      </c>
      <c r="R22" s="5"/>
      <c r="S22" s="5">
        <f t="shared" si="2"/>
        <v>0</v>
      </c>
      <c r="T22" s="2"/>
    </row>
    <row r="23" spans="1:20" x14ac:dyDescent="0.25">
      <c r="A23" s="24"/>
      <c r="B23" s="3"/>
      <c r="D23" s="22"/>
      <c r="E23" s="2">
        <f t="shared" si="0"/>
        <v>0</v>
      </c>
      <c r="F23" s="22"/>
      <c r="G23" s="2">
        <f t="shared" si="1"/>
        <v>0</v>
      </c>
      <c r="H23" s="22"/>
      <c r="I23" s="22"/>
      <c r="J23" s="18">
        <f t="shared" si="3"/>
        <v>0</v>
      </c>
      <c r="K23" s="5">
        <f>J23*Grundpreise!C8/1000-(-S23)</f>
        <v>0</v>
      </c>
      <c r="L23" s="5">
        <f>G23*Grundpreise!D8/1000</f>
        <v>0</v>
      </c>
      <c r="M23" s="5">
        <f>G23*Grundpreise!F8/1000</f>
        <v>0</v>
      </c>
      <c r="N23" s="5">
        <f>J23*Grundpreise!E8/1000</f>
        <v>0</v>
      </c>
      <c r="O23" s="5"/>
      <c r="P23" s="5">
        <f t="shared" si="4"/>
        <v>0</v>
      </c>
      <c r="Q23" s="5">
        <f>P23+N23+M23-(L23+K23)-(-S23)</f>
        <v>0</v>
      </c>
      <c r="R23" s="5"/>
      <c r="S23" s="5">
        <f t="shared" si="2"/>
        <v>0</v>
      </c>
      <c r="T23" s="2"/>
    </row>
    <row r="24" spans="1:20" x14ac:dyDescent="0.25">
      <c r="A24" s="24"/>
      <c r="B24" s="3"/>
      <c r="D24" s="22"/>
      <c r="E24" s="2">
        <f t="shared" si="0"/>
        <v>0</v>
      </c>
      <c r="F24" s="22"/>
      <c r="G24" s="2">
        <f t="shared" si="1"/>
        <v>0</v>
      </c>
      <c r="H24" s="22"/>
      <c r="I24" s="22"/>
      <c r="J24" s="18">
        <f t="shared" si="3"/>
        <v>0</v>
      </c>
      <c r="K24" s="5">
        <f>J24*Grundpreise!C8/1000</f>
        <v>0</v>
      </c>
      <c r="L24" s="5">
        <f>G24*Grundpreise!D8/1000</f>
        <v>0</v>
      </c>
      <c r="M24" s="5">
        <f>G24*Grundpreise!F8/1000</f>
        <v>0</v>
      </c>
      <c r="N24" s="5">
        <f>J24*Grundpreise!E8/1000</f>
        <v>0</v>
      </c>
      <c r="O24" s="5"/>
      <c r="P24" s="5">
        <f t="shared" si="4"/>
        <v>0</v>
      </c>
      <c r="Q24" s="5">
        <f>P24+N24+M24-(L24+K24)</f>
        <v>0</v>
      </c>
      <c r="R24" s="5"/>
      <c r="S24" s="5">
        <f t="shared" si="2"/>
        <v>0</v>
      </c>
      <c r="T24" s="2"/>
    </row>
    <row r="25" spans="1:20" x14ac:dyDescent="0.25">
      <c r="A25" s="24"/>
      <c r="B25" s="3"/>
      <c r="D25" s="22"/>
      <c r="E25" s="2">
        <f t="shared" si="0"/>
        <v>0</v>
      </c>
      <c r="F25" s="22"/>
      <c r="G25" s="2">
        <f t="shared" si="1"/>
        <v>0</v>
      </c>
      <c r="H25" s="22"/>
      <c r="I25" s="22"/>
      <c r="J25" s="18">
        <f t="shared" si="3"/>
        <v>0</v>
      </c>
      <c r="K25" s="5">
        <f>J25*Grundpreise!C8/1000-(-S25)</f>
        <v>0</v>
      </c>
      <c r="L25" s="5">
        <f>G25*Grundpreise!D8/1000</f>
        <v>0</v>
      </c>
      <c r="M25" s="5">
        <f>G25*Grundpreise!F8/1000</f>
        <v>0</v>
      </c>
      <c r="N25" s="5">
        <f>J25*Grundpreise!E8/1000</f>
        <v>0</v>
      </c>
      <c r="O25" s="5"/>
      <c r="P25" s="5">
        <f t="shared" si="4"/>
        <v>0</v>
      </c>
      <c r="Q25" s="5">
        <f t="shared" ref="Q25:Q30" si="6">P25+N25+M25-(L25+K25)-(-S25)</f>
        <v>0</v>
      </c>
      <c r="R25" s="5"/>
      <c r="S25" s="5">
        <f t="shared" si="2"/>
        <v>0</v>
      </c>
      <c r="T25" s="2"/>
    </row>
    <row r="26" spans="1:20" x14ac:dyDescent="0.25">
      <c r="A26" s="24"/>
      <c r="B26" s="3"/>
      <c r="D26" s="22"/>
      <c r="E26" s="2">
        <f t="shared" si="0"/>
        <v>0</v>
      </c>
      <c r="F26" s="22"/>
      <c r="G26" s="2">
        <f t="shared" si="1"/>
        <v>0</v>
      </c>
      <c r="H26" s="22"/>
      <c r="I26" s="22"/>
      <c r="J26" s="18">
        <f t="shared" si="3"/>
        <v>0</v>
      </c>
      <c r="K26" s="5">
        <f>J26*Grundpreise!C8/1000-(-S26)</f>
        <v>0</v>
      </c>
      <c r="L26" s="5">
        <f>G26*Grundpreise!D8/1000</f>
        <v>0</v>
      </c>
      <c r="M26" s="5">
        <f>G26*Grundpreise!F8/1000</f>
        <v>0</v>
      </c>
      <c r="N26" s="5">
        <f>J26*Grundpreise!E8/1000</f>
        <v>0</v>
      </c>
      <c r="O26" s="5"/>
      <c r="P26" s="5">
        <f t="shared" si="4"/>
        <v>0</v>
      </c>
      <c r="Q26" s="5">
        <f t="shared" si="6"/>
        <v>0</v>
      </c>
      <c r="R26" s="5"/>
      <c r="S26" s="5">
        <f t="shared" si="2"/>
        <v>0</v>
      </c>
      <c r="T26" s="2"/>
    </row>
    <row r="27" spans="1:20" s="24" customFormat="1" x14ac:dyDescent="0.25">
      <c r="B27" s="3"/>
      <c r="D27" s="22"/>
      <c r="E27" s="2">
        <f t="shared" si="0"/>
        <v>0</v>
      </c>
      <c r="F27" s="22"/>
      <c r="G27" s="2">
        <f t="shared" si="1"/>
        <v>0</v>
      </c>
      <c r="H27" s="22"/>
      <c r="I27" s="22"/>
      <c r="J27" s="18">
        <f t="shared" si="3"/>
        <v>0</v>
      </c>
      <c r="K27" s="5">
        <f>J27*Grundpreise!C8/1000-(-S27)</f>
        <v>0</v>
      </c>
      <c r="L27" s="5">
        <f>G27*Grundpreise!D8/1000</f>
        <v>0</v>
      </c>
      <c r="M27" s="5">
        <f>G27*Grundpreise!F8/1000</f>
        <v>0</v>
      </c>
      <c r="N27" s="5">
        <f>J27*Grundpreise!E8/1000</f>
        <v>0</v>
      </c>
      <c r="O27" s="5"/>
      <c r="P27" s="5">
        <f t="shared" si="4"/>
        <v>0</v>
      </c>
      <c r="Q27" s="5">
        <f t="shared" si="6"/>
        <v>0</v>
      </c>
      <c r="R27" s="5"/>
      <c r="S27" s="5">
        <f t="shared" si="2"/>
        <v>0</v>
      </c>
      <c r="T27" s="2"/>
    </row>
    <row r="28" spans="1:20" s="24" customFormat="1" x14ac:dyDescent="0.25">
      <c r="B28" s="3"/>
      <c r="D28" s="22"/>
      <c r="E28" s="2">
        <f t="shared" si="0"/>
        <v>0</v>
      </c>
      <c r="F28" s="22"/>
      <c r="G28" s="2">
        <f t="shared" si="1"/>
        <v>0</v>
      </c>
      <c r="H28" s="22"/>
      <c r="I28" s="22"/>
      <c r="J28" s="18">
        <f t="shared" si="3"/>
        <v>0</v>
      </c>
      <c r="K28" s="5">
        <f>J28*Grundpreise!C8/1000-(-S28)</f>
        <v>0</v>
      </c>
      <c r="L28" s="5">
        <f>G28*Grundpreise!D8/1000</f>
        <v>0</v>
      </c>
      <c r="M28" s="5">
        <f>G28*Grundpreise!F8/1000</f>
        <v>0</v>
      </c>
      <c r="N28" s="5">
        <f>J28*Grundpreise!E8/1000</f>
        <v>0</v>
      </c>
      <c r="O28" s="5"/>
      <c r="P28" s="5">
        <f t="shared" si="4"/>
        <v>0</v>
      </c>
      <c r="Q28" s="5">
        <f t="shared" si="6"/>
        <v>0</v>
      </c>
      <c r="R28" s="5"/>
      <c r="S28" s="5">
        <f t="shared" si="2"/>
        <v>0</v>
      </c>
      <c r="T28" s="2"/>
    </row>
    <row r="29" spans="1:20" s="24" customFormat="1" x14ac:dyDescent="0.25">
      <c r="B29" s="3"/>
      <c r="D29" s="22"/>
      <c r="E29" s="2">
        <f t="shared" si="0"/>
        <v>0</v>
      </c>
      <c r="F29" s="22"/>
      <c r="G29" s="2">
        <f t="shared" si="1"/>
        <v>0</v>
      </c>
      <c r="H29" s="22"/>
      <c r="I29" s="22"/>
      <c r="J29" s="18">
        <f t="shared" si="3"/>
        <v>0</v>
      </c>
      <c r="K29" s="5">
        <f>J29*Grundpreise!C8/1000-(-S29)</f>
        <v>0</v>
      </c>
      <c r="L29" s="5">
        <f>G29*Grundpreise!D8/1000</f>
        <v>0</v>
      </c>
      <c r="M29" s="5">
        <f>G29*Grundpreise!F8/1000</f>
        <v>0</v>
      </c>
      <c r="N29" s="5">
        <f>J29*Grundpreise!E8/1000</f>
        <v>0</v>
      </c>
      <c r="O29" s="5"/>
      <c r="P29" s="5">
        <f t="shared" si="4"/>
        <v>0</v>
      </c>
      <c r="Q29" s="5">
        <f t="shared" si="6"/>
        <v>0</v>
      </c>
      <c r="R29" s="5"/>
      <c r="S29" s="5">
        <f t="shared" si="2"/>
        <v>0</v>
      </c>
      <c r="T29" s="2"/>
    </row>
    <row r="30" spans="1:20" s="24" customFormat="1" x14ac:dyDescent="0.25">
      <c r="B30" s="3"/>
      <c r="D30" s="22"/>
      <c r="E30" s="2">
        <f t="shared" si="0"/>
        <v>0</v>
      </c>
      <c r="F30" s="22"/>
      <c r="G30" s="2">
        <f t="shared" si="1"/>
        <v>0</v>
      </c>
      <c r="H30" s="22"/>
      <c r="I30" s="22"/>
      <c r="J30" s="18">
        <f t="shared" si="3"/>
        <v>0</v>
      </c>
      <c r="K30" s="5">
        <f>J30*Grundpreise!C8/1000-(-S30)</f>
        <v>0</v>
      </c>
      <c r="L30" s="5">
        <f>G30*Grundpreise!D8/1000</f>
        <v>0</v>
      </c>
      <c r="M30" s="5">
        <f>G30*Grundpreise!F8/1000</f>
        <v>0</v>
      </c>
      <c r="N30" s="5">
        <f>J30*Grundpreise!E8/1000</f>
        <v>0</v>
      </c>
      <c r="O30" s="5"/>
      <c r="P30" s="5">
        <f t="shared" si="4"/>
        <v>0</v>
      </c>
      <c r="Q30" s="5">
        <f t="shared" si="6"/>
        <v>0</v>
      </c>
      <c r="R30" s="5"/>
      <c r="S30" s="5">
        <f t="shared" si="2"/>
        <v>0</v>
      </c>
      <c r="T30" s="2"/>
    </row>
    <row r="31" spans="1:20" x14ac:dyDescent="0.25">
      <c r="E31" s="2"/>
      <c r="F31" s="2"/>
      <c r="G31" s="2"/>
      <c r="J31" s="18"/>
      <c r="K31" s="5"/>
      <c r="L31" s="5"/>
      <c r="M31" s="5"/>
      <c r="N31" s="5"/>
      <c r="O31" s="5"/>
      <c r="P31" s="5"/>
      <c r="Q31" s="5"/>
      <c r="R31" s="5"/>
      <c r="S31" s="5"/>
      <c r="T31" s="2"/>
    </row>
    <row r="32" spans="1:20" x14ac:dyDescent="0.25">
      <c r="E32" s="2"/>
      <c r="F32" s="2"/>
      <c r="G32" s="2"/>
      <c r="J32" s="18"/>
      <c r="K32" s="5"/>
      <c r="L32" s="5"/>
      <c r="M32" s="5"/>
      <c r="N32" s="5"/>
      <c r="O32" s="5"/>
      <c r="P32" s="5"/>
      <c r="S32" s="5"/>
      <c r="T32" s="2"/>
    </row>
    <row r="33" spans="1:20" x14ac:dyDescent="0.25">
      <c r="C33">
        <f>SUM(C5:C32)</f>
        <v>0</v>
      </c>
      <c r="E33" s="35">
        <f>SUM(E5:E32)</f>
        <v>0</v>
      </c>
      <c r="F33" s="2"/>
      <c r="G33" s="2"/>
      <c r="J33" s="38">
        <f>SUM(J5:J32)</f>
        <v>0</v>
      </c>
      <c r="K33" s="5">
        <f>SUM(K5:K32)</f>
        <v>0</v>
      </c>
      <c r="L33" s="5">
        <f>SUM(L5:L30)</f>
        <v>0</v>
      </c>
      <c r="M33" s="5">
        <f>SUM(M5:M30)</f>
        <v>0</v>
      </c>
      <c r="N33" s="5">
        <f>SUM(N5:N30)</f>
        <v>0</v>
      </c>
      <c r="O33" s="5"/>
      <c r="P33" s="5">
        <f>SUM(P5:P32)</f>
        <v>0</v>
      </c>
      <c r="Q33" s="5"/>
      <c r="S33" s="37">
        <f>SUM(S5:S32)</f>
        <v>0</v>
      </c>
      <c r="T33" s="35">
        <f>SUM(T5:T30)</f>
        <v>0</v>
      </c>
    </row>
    <row r="34" spans="1:20" x14ac:dyDescent="0.25">
      <c r="C34" s="5"/>
      <c r="D34" s="5"/>
      <c r="E34" s="2"/>
      <c r="F34" s="2"/>
      <c r="G34" s="2"/>
      <c r="J34" s="5"/>
      <c r="K34" s="5"/>
      <c r="L34" s="5"/>
      <c r="M34" s="5"/>
      <c r="N34" s="5"/>
      <c r="O34" s="5"/>
      <c r="P34" s="5"/>
      <c r="S34" s="5"/>
      <c r="T34" s="2"/>
    </row>
    <row r="35" spans="1:20" x14ac:dyDescent="0.25">
      <c r="C35" s="5"/>
      <c r="D35" s="5"/>
      <c r="E35" s="2"/>
      <c r="F35" s="2"/>
      <c r="G35" s="2"/>
      <c r="J35" s="5"/>
      <c r="L35" s="8"/>
      <c r="N35" s="5"/>
      <c r="O35" s="5"/>
      <c r="P35" s="5"/>
      <c r="S35" s="5"/>
      <c r="T35" s="2"/>
    </row>
    <row r="36" spans="1:20" x14ac:dyDescent="0.25">
      <c r="C36" s="5"/>
      <c r="D36" s="5"/>
      <c r="J36" s="1"/>
      <c r="O36" s="1"/>
      <c r="P36" s="1"/>
    </row>
    <row r="37" spans="1:20" x14ac:dyDescent="0.25">
      <c r="A37" s="48" t="s">
        <v>32</v>
      </c>
      <c r="B37" s="48"/>
      <c r="C37" s="24"/>
      <c r="E37" s="75">
        <f>K33+L33+S33</f>
        <v>0</v>
      </c>
      <c r="F37" s="75"/>
      <c r="J37" s="1"/>
      <c r="K37" s="36"/>
      <c r="L37" s="36"/>
      <c r="M37" s="36"/>
      <c r="O37" s="1"/>
      <c r="P37" s="1"/>
    </row>
    <row r="38" spans="1:20" x14ac:dyDescent="0.25">
      <c r="A38" s="48" t="s">
        <v>33</v>
      </c>
      <c r="B38" s="48"/>
      <c r="C38" s="24"/>
      <c r="E38" s="75">
        <f>M33+N33+S33+P33-E37</f>
        <v>0</v>
      </c>
      <c r="F38" s="75"/>
      <c r="J38" s="1"/>
      <c r="K38" s="1"/>
      <c r="L38" s="1"/>
      <c r="M38" s="1"/>
      <c r="N38" s="1"/>
      <c r="O38" s="1"/>
      <c r="P38" s="1"/>
    </row>
    <row r="39" spans="1:20" x14ac:dyDescent="0.25">
      <c r="A39" s="48" t="s">
        <v>35</v>
      </c>
      <c r="B39" s="48"/>
      <c r="C39" s="24"/>
      <c r="E39" s="75">
        <f>SUM(E37:E38)</f>
        <v>0</v>
      </c>
      <c r="F39" s="75"/>
      <c r="J39" s="23"/>
      <c r="K39" s="5"/>
    </row>
  </sheetData>
  <mergeCells count="4">
    <mergeCell ref="A1:B1"/>
    <mergeCell ref="E37:F37"/>
    <mergeCell ref="E38:F38"/>
    <mergeCell ref="E39:F39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</sheetPr>
  <dimension ref="A1:T26"/>
  <sheetViews>
    <sheetView tabSelected="1" zoomScaleNormal="100" workbookViewId="0">
      <selection activeCell="C3" sqref="C3"/>
    </sheetView>
  </sheetViews>
  <sheetFormatPr defaultColWidth="11.42578125" defaultRowHeight="15" x14ac:dyDescent="0.25"/>
  <cols>
    <col min="1" max="1" width="9.140625" bestFit="1" customWidth="1"/>
    <col min="2" max="2" width="7" bestFit="1" customWidth="1"/>
    <col min="3" max="3" width="6.140625" bestFit="1" customWidth="1"/>
    <col min="4" max="4" width="7.5703125" bestFit="1" customWidth="1"/>
    <col min="5" max="5" width="6.140625" bestFit="1" customWidth="1"/>
    <col min="6" max="6" width="6.5703125" bestFit="1" customWidth="1"/>
    <col min="7" max="8" width="7.140625" bestFit="1" customWidth="1"/>
    <col min="9" max="9" width="10.140625" bestFit="1" customWidth="1"/>
    <col min="10" max="10" width="10.5703125" bestFit="1" customWidth="1"/>
    <col min="11" max="11" width="7" bestFit="1" customWidth="1"/>
    <col min="12" max="12" width="7" style="45" bestFit="1" customWidth="1"/>
    <col min="13" max="13" width="10.5703125" bestFit="1" customWidth="1"/>
    <col min="14" max="14" width="7.7109375" bestFit="1" customWidth="1"/>
    <col min="15" max="15" width="8.7109375" bestFit="1" customWidth="1"/>
    <col min="16" max="16" width="9.5703125" bestFit="1" customWidth="1"/>
    <col min="17" max="17" width="6" bestFit="1" customWidth="1"/>
    <col min="18" max="18" width="7.7109375" bestFit="1" customWidth="1"/>
    <col min="19" max="19" width="6.5703125" bestFit="1" customWidth="1"/>
  </cols>
  <sheetData>
    <row r="1" spans="1:20" x14ac:dyDescent="0.25">
      <c r="A1" s="73" t="s">
        <v>60</v>
      </c>
      <c r="B1" s="73"/>
      <c r="C1" s="24"/>
      <c r="D1" s="24"/>
      <c r="E1" s="24"/>
      <c r="F1" s="24"/>
      <c r="G1" s="24"/>
      <c r="H1" s="24"/>
      <c r="I1" s="24"/>
      <c r="J1" s="24"/>
      <c r="K1" s="24"/>
      <c r="M1" s="24"/>
      <c r="N1" s="24"/>
      <c r="O1" s="24"/>
      <c r="P1" s="24"/>
      <c r="Q1" s="24"/>
      <c r="R1" s="24"/>
      <c r="S1" s="24"/>
      <c r="T1" s="24"/>
    </row>
    <row r="2" spans="1:2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M2" s="24"/>
      <c r="N2" s="24"/>
      <c r="O2" s="24"/>
      <c r="P2" s="24"/>
      <c r="Q2" s="24"/>
      <c r="R2" s="24"/>
      <c r="S2" s="24"/>
      <c r="T2" s="24"/>
    </row>
    <row r="3" spans="1:20" ht="86.25" x14ac:dyDescent="0.25">
      <c r="A3" s="43" t="s">
        <v>20</v>
      </c>
      <c r="B3" s="44" t="s">
        <v>42</v>
      </c>
      <c r="C3" s="43" t="s">
        <v>27</v>
      </c>
      <c r="D3" s="43" t="s">
        <v>11</v>
      </c>
      <c r="E3" s="43" t="s">
        <v>28</v>
      </c>
      <c r="F3" s="43" t="s">
        <v>22</v>
      </c>
      <c r="G3" s="43" t="s">
        <v>23</v>
      </c>
      <c r="H3" s="43" t="s">
        <v>24</v>
      </c>
      <c r="I3" s="44" t="s">
        <v>43</v>
      </c>
      <c r="J3" s="43" t="s">
        <v>38</v>
      </c>
      <c r="K3" s="44" t="s">
        <v>44</v>
      </c>
      <c r="L3" s="44" t="s">
        <v>45</v>
      </c>
      <c r="M3" s="43" t="s">
        <v>1</v>
      </c>
      <c r="N3" s="43" t="s">
        <v>29</v>
      </c>
      <c r="O3" s="43" t="s">
        <v>2</v>
      </c>
      <c r="P3" s="43" t="s">
        <v>18</v>
      </c>
      <c r="Q3" s="43" t="s">
        <v>30</v>
      </c>
      <c r="R3" s="43" t="s">
        <v>25</v>
      </c>
      <c r="S3" s="43" t="s">
        <v>12</v>
      </c>
      <c r="T3" s="26"/>
    </row>
    <row r="4" spans="1:20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M4" s="24"/>
      <c r="N4" s="24"/>
      <c r="O4" s="24"/>
      <c r="P4" s="24"/>
      <c r="Q4" s="24"/>
      <c r="R4" s="24"/>
      <c r="S4" s="24"/>
      <c r="T4" s="24"/>
    </row>
    <row r="5" spans="1:20" x14ac:dyDescent="0.25">
      <c r="A5" s="24"/>
      <c r="B5" s="24"/>
      <c r="C5" s="22"/>
      <c r="D5" s="2">
        <f>B5*C5</f>
        <v>0</v>
      </c>
      <c r="E5" s="22"/>
      <c r="F5" s="2">
        <f>B5*E5</f>
        <v>0</v>
      </c>
      <c r="G5" s="22"/>
      <c r="H5" s="22"/>
      <c r="I5" s="2">
        <f>B5-D5-F5-S5</f>
        <v>0</v>
      </c>
      <c r="J5" s="5">
        <f>(I5*Grundpreise!C10)/1000</f>
        <v>0</v>
      </c>
      <c r="K5" s="5">
        <f>F5*Grundpreise!D10/1000</f>
        <v>0</v>
      </c>
      <c r="L5" s="47">
        <f>F5*Grundpreise!F10/1000</f>
        <v>0</v>
      </c>
      <c r="M5" s="5">
        <f>I5*Grundpreise!E10/1000</f>
        <v>0</v>
      </c>
      <c r="N5" s="5"/>
      <c r="O5" s="5">
        <f t="shared" ref="O5:O14" si="0">-(I5*N5)/1000</f>
        <v>0</v>
      </c>
      <c r="P5" s="5">
        <f>M5+O5+L5</f>
        <v>0</v>
      </c>
      <c r="Q5" s="5"/>
      <c r="R5" s="5">
        <f>(B5-C5)*-Q5/1000</f>
        <v>0</v>
      </c>
      <c r="S5" s="2"/>
      <c r="T5" s="24"/>
    </row>
    <row r="6" spans="1:20" x14ac:dyDescent="0.25">
      <c r="A6" s="24"/>
      <c r="B6" s="24"/>
      <c r="C6" s="22"/>
      <c r="D6" s="2">
        <f>B6*C6</f>
        <v>0</v>
      </c>
      <c r="E6" s="22"/>
      <c r="F6" s="2">
        <f t="shared" ref="F6:F15" si="1">B6*E6</f>
        <v>0</v>
      </c>
      <c r="G6" s="22"/>
      <c r="H6" s="22"/>
      <c r="I6" s="2">
        <f t="shared" ref="I6:I15" si="2">B6-D6-F6-S6</f>
        <v>0</v>
      </c>
      <c r="J6" s="5">
        <f>(I6*Grundpreise!C10)/1000</f>
        <v>0</v>
      </c>
      <c r="K6" s="5">
        <f>F6*Grundpreise!D10/1000</f>
        <v>0</v>
      </c>
      <c r="L6" s="47">
        <f>F6*Grundpreise!F10/1000</f>
        <v>0</v>
      </c>
      <c r="M6" s="5">
        <f>I6*Grundpreise!E10/1000</f>
        <v>0</v>
      </c>
      <c r="N6" s="5"/>
      <c r="O6" s="5">
        <f t="shared" si="0"/>
        <v>0</v>
      </c>
      <c r="P6" s="5">
        <f t="shared" ref="P6:P15" si="3">M6+O6+L6</f>
        <v>0</v>
      </c>
      <c r="Q6" s="5"/>
      <c r="R6" s="5">
        <f t="shared" ref="R6:R15" si="4">(B6-C6)*-Q6/1000</f>
        <v>0</v>
      </c>
      <c r="S6" s="2"/>
      <c r="T6" s="24"/>
    </row>
    <row r="7" spans="1:20" x14ac:dyDescent="0.25">
      <c r="A7" s="24"/>
      <c r="B7" s="24"/>
      <c r="C7" s="22"/>
      <c r="D7" s="2">
        <f t="shared" ref="D7:D15" si="5">B7*C7</f>
        <v>0</v>
      </c>
      <c r="E7" s="22"/>
      <c r="F7" s="2">
        <f t="shared" si="1"/>
        <v>0</v>
      </c>
      <c r="G7" s="22"/>
      <c r="H7" s="22"/>
      <c r="I7" s="2">
        <f t="shared" si="2"/>
        <v>0</v>
      </c>
      <c r="J7" s="5">
        <f>(I7*Grundpreise!C10)/1000</f>
        <v>0</v>
      </c>
      <c r="K7" s="5">
        <f>F7*Grundpreise!D10/1000</f>
        <v>0</v>
      </c>
      <c r="L7" s="47">
        <f>F7*Grundpreise!F10/1000</f>
        <v>0</v>
      </c>
      <c r="M7" s="5">
        <f>I7*Grundpreise!E10/1000</f>
        <v>0</v>
      </c>
      <c r="N7" s="5"/>
      <c r="O7" s="5">
        <f t="shared" si="0"/>
        <v>0</v>
      </c>
      <c r="P7" s="5">
        <f t="shared" si="3"/>
        <v>0</v>
      </c>
      <c r="Q7" s="5"/>
      <c r="R7" s="5">
        <f t="shared" si="4"/>
        <v>0</v>
      </c>
      <c r="S7" s="2"/>
      <c r="T7" s="24"/>
    </row>
    <row r="8" spans="1:20" x14ac:dyDescent="0.25">
      <c r="A8" s="24"/>
      <c r="B8" s="24"/>
      <c r="C8" s="22"/>
      <c r="D8" s="2">
        <f t="shared" si="5"/>
        <v>0</v>
      </c>
      <c r="E8" s="22"/>
      <c r="F8" s="2">
        <f t="shared" si="1"/>
        <v>0</v>
      </c>
      <c r="G8" s="22"/>
      <c r="H8" s="22"/>
      <c r="I8" s="2">
        <f t="shared" si="2"/>
        <v>0</v>
      </c>
      <c r="J8" s="5">
        <f>(I8*Grundpreise!C10)/1000</f>
        <v>0</v>
      </c>
      <c r="K8" s="5">
        <f>F8*Grundpreise!D10/1000</f>
        <v>0</v>
      </c>
      <c r="L8" s="47">
        <f>F8*Grundpreise!F10/1000</f>
        <v>0</v>
      </c>
      <c r="M8" s="5">
        <f>I8*Grundpreise!E10/1000</f>
        <v>0</v>
      </c>
      <c r="N8" s="5"/>
      <c r="O8" s="5">
        <f t="shared" si="0"/>
        <v>0</v>
      </c>
      <c r="P8" s="5">
        <f t="shared" si="3"/>
        <v>0</v>
      </c>
      <c r="Q8" s="5"/>
      <c r="R8" s="5">
        <f t="shared" si="4"/>
        <v>0</v>
      </c>
      <c r="S8" s="2"/>
      <c r="T8" s="24"/>
    </row>
    <row r="9" spans="1:20" x14ac:dyDescent="0.25">
      <c r="A9" s="24"/>
      <c r="B9" s="24"/>
      <c r="C9" s="22"/>
      <c r="D9" s="2">
        <f t="shared" si="5"/>
        <v>0</v>
      </c>
      <c r="E9" s="22"/>
      <c r="F9" s="2">
        <f t="shared" si="1"/>
        <v>0</v>
      </c>
      <c r="G9" s="22"/>
      <c r="H9" s="22"/>
      <c r="I9" s="2">
        <f t="shared" si="2"/>
        <v>0</v>
      </c>
      <c r="J9" s="5">
        <f>(I9*Grundpreise!C10)/1000</f>
        <v>0</v>
      </c>
      <c r="K9" s="5">
        <f>F9*Grundpreise!D10/1000</f>
        <v>0</v>
      </c>
      <c r="L9" s="47">
        <f>F9*Grundpreise!F10/1000</f>
        <v>0</v>
      </c>
      <c r="M9" s="5">
        <f>I9*Grundpreise!E10/1000</f>
        <v>0</v>
      </c>
      <c r="N9" s="5"/>
      <c r="O9" s="5">
        <f t="shared" si="0"/>
        <v>0</v>
      </c>
      <c r="P9" s="5">
        <f t="shared" si="3"/>
        <v>0</v>
      </c>
      <c r="Q9" s="5"/>
      <c r="R9" s="5">
        <f t="shared" si="4"/>
        <v>0</v>
      </c>
      <c r="S9" s="2"/>
      <c r="T9" s="24"/>
    </row>
    <row r="10" spans="1:20" x14ac:dyDescent="0.25">
      <c r="A10" s="24"/>
      <c r="B10" s="24"/>
      <c r="C10" s="22"/>
      <c r="D10" s="2">
        <f t="shared" si="5"/>
        <v>0</v>
      </c>
      <c r="E10" s="22"/>
      <c r="F10" s="2">
        <f t="shared" si="1"/>
        <v>0</v>
      </c>
      <c r="G10" s="22"/>
      <c r="H10" s="22"/>
      <c r="I10" s="2">
        <f t="shared" si="2"/>
        <v>0</v>
      </c>
      <c r="J10" s="5">
        <f>(I10*Grundpreise!C10)/1000</f>
        <v>0</v>
      </c>
      <c r="K10" s="5">
        <f>F10*Grundpreise!D10/1000</f>
        <v>0</v>
      </c>
      <c r="L10" s="47">
        <f>F10*Grundpreise!F10/1000</f>
        <v>0</v>
      </c>
      <c r="M10" s="5">
        <f>I10*Grundpreise!E10/1000</f>
        <v>0</v>
      </c>
      <c r="N10" s="5"/>
      <c r="O10" s="5">
        <f t="shared" si="0"/>
        <v>0</v>
      </c>
      <c r="P10" s="5">
        <f t="shared" si="3"/>
        <v>0</v>
      </c>
      <c r="Q10" s="5"/>
      <c r="R10" s="5">
        <f t="shared" si="4"/>
        <v>0</v>
      </c>
      <c r="S10" s="2"/>
      <c r="T10" s="24"/>
    </row>
    <row r="11" spans="1:20" x14ac:dyDescent="0.25">
      <c r="A11" s="24"/>
      <c r="B11" s="24"/>
      <c r="C11" s="22"/>
      <c r="D11" s="2">
        <f t="shared" si="5"/>
        <v>0</v>
      </c>
      <c r="E11" s="22"/>
      <c r="F11" s="2">
        <f t="shared" si="1"/>
        <v>0</v>
      </c>
      <c r="G11" s="22"/>
      <c r="H11" s="22"/>
      <c r="I11" s="2">
        <f t="shared" si="2"/>
        <v>0</v>
      </c>
      <c r="J11" s="5">
        <f>(I11*Grundpreise!C10)/1000</f>
        <v>0</v>
      </c>
      <c r="K11" s="5">
        <f>F11*Grundpreise!D10/1000</f>
        <v>0</v>
      </c>
      <c r="L11" s="47">
        <f>F11*Grundpreise!F10/1000</f>
        <v>0</v>
      </c>
      <c r="M11" s="5">
        <f>I11*Grundpreise!E10/1000</f>
        <v>0</v>
      </c>
      <c r="N11" s="5"/>
      <c r="O11" s="5">
        <f t="shared" si="0"/>
        <v>0</v>
      </c>
      <c r="P11" s="5">
        <f t="shared" si="3"/>
        <v>0</v>
      </c>
      <c r="Q11" s="5"/>
      <c r="R11" s="5">
        <f t="shared" si="4"/>
        <v>0</v>
      </c>
      <c r="S11" s="2"/>
      <c r="T11" s="24"/>
    </row>
    <row r="12" spans="1:20" x14ac:dyDescent="0.25">
      <c r="A12" s="24"/>
      <c r="B12" s="24"/>
      <c r="C12" s="22"/>
      <c r="D12" s="2">
        <f t="shared" si="5"/>
        <v>0</v>
      </c>
      <c r="E12" s="22"/>
      <c r="F12" s="2">
        <f t="shared" si="1"/>
        <v>0</v>
      </c>
      <c r="G12" s="22"/>
      <c r="H12" s="22"/>
      <c r="I12" s="2">
        <f t="shared" si="2"/>
        <v>0</v>
      </c>
      <c r="J12" s="5">
        <f>(I12*Grundpreise!C10)/1000</f>
        <v>0</v>
      </c>
      <c r="K12" s="5">
        <f>F12*Grundpreise!D10/1000</f>
        <v>0</v>
      </c>
      <c r="L12" s="47">
        <f>F12*Grundpreise!F10/1000</f>
        <v>0</v>
      </c>
      <c r="M12" s="5">
        <f>I12*Grundpreise!E10/1000</f>
        <v>0</v>
      </c>
      <c r="N12" s="5"/>
      <c r="O12" s="5">
        <f t="shared" si="0"/>
        <v>0</v>
      </c>
      <c r="P12" s="5">
        <f>M12+O12+L12+R12</f>
        <v>0</v>
      </c>
      <c r="Q12" s="5"/>
      <c r="R12" s="5">
        <f t="shared" si="4"/>
        <v>0</v>
      </c>
      <c r="S12" s="2"/>
      <c r="T12" s="24"/>
    </row>
    <row r="13" spans="1:20" x14ac:dyDescent="0.25">
      <c r="A13" s="24"/>
      <c r="B13" s="24"/>
      <c r="C13" s="22"/>
      <c r="D13" s="2">
        <f t="shared" si="5"/>
        <v>0</v>
      </c>
      <c r="E13" s="22"/>
      <c r="F13" s="2">
        <f t="shared" si="1"/>
        <v>0</v>
      </c>
      <c r="G13" s="22"/>
      <c r="H13" s="22"/>
      <c r="I13" s="2">
        <f t="shared" si="2"/>
        <v>0</v>
      </c>
      <c r="J13" s="5">
        <f>(I13*Grundpreise!C10)/1000</f>
        <v>0</v>
      </c>
      <c r="K13" s="5">
        <f>F13*Grundpreise!D10/1000</f>
        <v>0</v>
      </c>
      <c r="L13" s="47">
        <f>F13*Grundpreise!F10/1000</f>
        <v>0</v>
      </c>
      <c r="M13" s="5">
        <f>I13*Grundpreise!E10/1000</f>
        <v>0</v>
      </c>
      <c r="N13" s="5"/>
      <c r="O13" s="5">
        <f t="shared" si="0"/>
        <v>0</v>
      </c>
      <c r="P13" s="5">
        <f t="shared" si="3"/>
        <v>0</v>
      </c>
      <c r="Q13" s="5"/>
      <c r="R13" s="5">
        <f t="shared" si="4"/>
        <v>0</v>
      </c>
      <c r="S13" s="2"/>
      <c r="T13" s="24"/>
    </row>
    <row r="14" spans="1:20" x14ac:dyDescent="0.25">
      <c r="A14" s="24"/>
      <c r="B14" s="24"/>
      <c r="C14" s="22"/>
      <c r="D14" s="2">
        <f t="shared" si="5"/>
        <v>0</v>
      </c>
      <c r="E14" s="22"/>
      <c r="F14" s="2">
        <f t="shared" si="1"/>
        <v>0</v>
      </c>
      <c r="G14" s="22"/>
      <c r="H14" s="22"/>
      <c r="I14" s="2">
        <f t="shared" si="2"/>
        <v>0</v>
      </c>
      <c r="J14" s="5">
        <f>(I14*Grundpreise!C10)/1000</f>
        <v>0</v>
      </c>
      <c r="K14" s="5">
        <f>F14*Grundpreise!D10/1000</f>
        <v>0</v>
      </c>
      <c r="L14" s="47">
        <f>F14*Grundpreise!F10/1000</f>
        <v>0</v>
      </c>
      <c r="M14" s="5">
        <f>I14*Grundpreise!E10/1000</f>
        <v>0</v>
      </c>
      <c r="N14" s="5"/>
      <c r="O14" s="5">
        <f t="shared" si="0"/>
        <v>0</v>
      </c>
      <c r="P14" s="5">
        <f t="shared" si="3"/>
        <v>0</v>
      </c>
      <c r="Q14" s="5"/>
      <c r="R14" s="5">
        <f t="shared" si="4"/>
        <v>0</v>
      </c>
      <c r="S14" s="2"/>
      <c r="T14" s="24"/>
    </row>
    <row r="15" spans="1:20" x14ac:dyDescent="0.25">
      <c r="A15" s="24"/>
      <c r="B15" s="24"/>
      <c r="C15" s="22"/>
      <c r="D15" s="2">
        <f t="shared" si="5"/>
        <v>0</v>
      </c>
      <c r="E15" s="22"/>
      <c r="F15" s="2">
        <f t="shared" si="1"/>
        <v>0</v>
      </c>
      <c r="G15" s="22"/>
      <c r="H15" s="22"/>
      <c r="I15" s="2">
        <f t="shared" si="2"/>
        <v>0</v>
      </c>
      <c r="J15" s="5">
        <f>(I15*Grundpreise!C10)/1000</f>
        <v>0</v>
      </c>
      <c r="K15" s="5">
        <f>F15*Grundpreise!D10/1000</f>
        <v>0</v>
      </c>
      <c r="L15" s="47">
        <f>F15*Grundpreise!F10/1000</f>
        <v>0</v>
      </c>
      <c r="M15" s="5">
        <f>I15*Grundpreise!E10/1000</f>
        <v>0</v>
      </c>
      <c r="N15" s="5"/>
      <c r="O15" s="5">
        <f>(I15*N15)/1000</f>
        <v>0</v>
      </c>
      <c r="P15" s="5">
        <f t="shared" si="3"/>
        <v>0</v>
      </c>
      <c r="Q15" s="5"/>
      <c r="R15" s="5">
        <f t="shared" si="4"/>
        <v>0</v>
      </c>
      <c r="S15" s="2"/>
      <c r="T15" s="24"/>
    </row>
    <row r="16" spans="1:20" x14ac:dyDescent="0.25">
      <c r="A16" s="24"/>
      <c r="B16" s="24"/>
      <c r="C16" s="22"/>
      <c r="D16" s="2"/>
      <c r="E16" s="22"/>
      <c r="F16" s="2"/>
      <c r="G16" s="22"/>
      <c r="H16" s="22"/>
      <c r="I16" s="18"/>
      <c r="J16" s="5"/>
      <c r="K16" s="5"/>
      <c r="L16" s="47"/>
      <c r="M16" s="5"/>
      <c r="N16" s="5"/>
      <c r="O16" s="5"/>
      <c r="P16" s="5"/>
      <c r="Q16" s="5"/>
      <c r="R16" s="5"/>
      <c r="S16" s="2"/>
      <c r="T16" s="24"/>
    </row>
    <row r="17" spans="1:20" x14ac:dyDescent="0.25">
      <c r="A17" s="24"/>
      <c r="B17" s="24"/>
      <c r="C17" s="24"/>
      <c r="D17" s="2"/>
      <c r="E17" s="2"/>
      <c r="F17" s="2"/>
      <c r="G17" s="24"/>
      <c r="H17" s="24"/>
      <c r="I17" s="18"/>
      <c r="J17" s="5"/>
      <c r="K17" s="5"/>
      <c r="L17" s="47"/>
      <c r="M17" s="5"/>
      <c r="N17" s="5"/>
      <c r="O17" s="5"/>
      <c r="P17" s="5"/>
      <c r="Q17" s="5"/>
      <c r="R17" s="5"/>
      <c r="S17" s="2"/>
      <c r="T17" s="24"/>
    </row>
    <row r="18" spans="1:20" x14ac:dyDescent="0.25">
      <c r="A18" s="24"/>
      <c r="B18" s="24">
        <f>SUM(B5:B17)</f>
        <v>0</v>
      </c>
      <c r="C18" s="24"/>
      <c r="D18" s="35">
        <f>SUM(D5:D17)</f>
        <v>0</v>
      </c>
      <c r="E18" s="2"/>
      <c r="F18" s="2"/>
      <c r="G18" s="24"/>
      <c r="H18" s="24"/>
      <c r="I18" s="18">
        <f>SUM(I5:I17)</f>
        <v>0</v>
      </c>
      <c r="J18" s="5">
        <f>SUM(J5:J17)</f>
        <v>0</v>
      </c>
      <c r="K18" s="5">
        <f>SUM(K5:K15)</f>
        <v>0</v>
      </c>
      <c r="L18" s="47">
        <f>SUM(L5:L15)</f>
        <v>0</v>
      </c>
      <c r="M18" s="5">
        <f>SUM(M5:M15)</f>
        <v>0</v>
      </c>
      <c r="N18" s="5"/>
      <c r="O18" s="37">
        <f>SUM(O5:O17)</f>
        <v>0</v>
      </c>
      <c r="P18" s="24"/>
      <c r="Q18" s="24"/>
      <c r="R18" s="37">
        <f>SUM(R5:R17)</f>
        <v>0</v>
      </c>
      <c r="S18" s="35">
        <f>SUM(S5:S15)</f>
        <v>0</v>
      </c>
      <c r="T18" s="24"/>
    </row>
    <row r="19" spans="1:20" x14ac:dyDescent="0.25">
      <c r="A19" s="24"/>
      <c r="B19" s="24"/>
      <c r="C19" s="24"/>
      <c r="D19" s="2"/>
      <c r="E19" s="2"/>
      <c r="F19" s="2"/>
      <c r="G19" s="24"/>
      <c r="H19" s="24"/>
      <c r="I19" s="18"/>
      <c r="J19" s="5"/>
      <c r="K19" s="5"/>
      <c r="L19" s="46"/>
      <c r="M19" s="5"/>
      <c r="N19" s="5"/>
      <c r="O19" s="5"/>
      <c r="P19" s="5"/>
      <c r="Q19" s="24"/>
      <c r="R19" s="5"/>
      <c r="S19" s="2"/>
      <c r="T19" s="24"/>
    </row>
    <row r="20" spans="1:20" x14ac:dyDescent="0.25">
      <c r="A20" s="24"/>
      <c r="B20" s="5"/>
      <c r="C20" s="5"/>
      <c r="D20" s="2"/>
      <c r="E20" s="2"/>
      <c r="F20" s="2"/>
      <c r="G20" s="24"/>
      <c r="H20" s="24"/>
      <c r="I20" s="5"/>
      <c r="J20" s="5"/>
      <c r="K20" s="5"/>
      <c r="L20" s="46"/>
      <c r="M20" s="5"/>
      <c r="N20" s="5"/>
      <c r="O20" s="5"/>
      <c r="P20" s="5"/>
      <c r="Q20" s="24"/>
      <c r="R20" s="5"/>
      <c r="S20" s="2"/>
      <c r="T20" s="24"/>
    </row>
    <row r="21" spans="1:20" x14ac:dyDescent="0.25">
      <c r="A21" s="24"/>
      <c r="B21" s="5"/>
      <c r="C21" s="5"/>
      <c r="D21" s="2"/>
      <c r="E21" s="2"/>
      <c r="F21" s="2"/>
      <c r="G21" s="24"/>
      <c r="H21" s="24"/>
      <c r="I21" s="5"/>
      <c r="J21" s="24"/>
      <c r="K21" s="8"/>
      <c r="M21" s="5"/>
      <c r="N21" s="5"/>
      <c r="O21" s="5"/>
      <c r="P21" s="24"/>
      <c r="Q21" s="24"/>
      <c r="R21" s="5"/>
      <c r="S21" s="2"/>
      <c r="T21" s="24"/>
    </row>
    <row r="22" spans="1:20" x14ac:dyDescent="0.25">
      <c r="A22" s="42" t="s">
        <v>32</v>
      </c>
      <c r="B22" s="42"/>
      <c r="C22" s="42"/>
      <c r="D22" s="24"/>
      <c r="E22" s="72">
        <f>J18+K18+R18</f>
        <v>0</v>
      </c>
      <c r="F22" s="72"/>
      <c r="G22" s="24"/>
      <c r="H22" s="24"/>
      <c r="I22" s="1"/>
      <c r="N22" s="24"/>
      <c r="O22" s="24"/>
      <c r="P22" s="24"/>
      <c r="Q22" s="24"/>
      <c r="R22" s="24"/>
      <c r="S22" s="24"/>
      <c r="T22" s="24"/>
    </row>
    <row r="23" spans="1:20" x14ac:dyDescent="0.25">
      <c r="A23" s="42" t="s">
        <v>33</v>
      </c>
      <c r="B23" s="42"/>
      <c r="C23" s="42"/>
      <c r="D23" s="24"/>
      <c r="E23" s="72">
        <f>L18+M18+R18+O18-E22</f>
        <v>0</v>
      </c>
      <c r="F23" s="72"/>
      <c r="G23" s="24"/>
      <c r="H23" s="24"/>
      <c r="I23" s="24"/>
      <c r="J23" s="24"/>
      <c r="K23" s="24"/>
      <c r="M23" s="5"/>
      <c r="N23" s="24"/>
      <c r="O23" s="24"/>
      <c r="P23" s="24"/>
      <c r="Q23" s="24"/>
      <c r="R23" s="24"/>
      <c r="S23" s="24"/>
      <c r="T23" s="24"/>
    </row>
    <row r="24" spans="1:20" x14ac:dyDescent="0.25">
      <c r="A24" s="42" t="s">
        <v>36</v>
      </c>
      <c r="B24" s="42"/>
      <c r="C24" s="42"/>
      <c r="D24" s="24"/>
      <c r="E24" s="72">
        <f>SUM(E22:E23)</f>
        <v>0</v>
      </c>
      <c r="F24" s="72"/>
      <c r="G24" s="24"/>
      <c r="H24" s="24"/>
      <c r="I24" s="24"/>
      <c r="J24" s="24"/>
      <c r="K24" s="24"/>
      <c r="M24" s="24"/>
      <c r="N24" s="24"/>
      <c r="O24" s="24"/>
      <c r="P24" s="24"/>
      <c r="Q24" s="24"/>
      <c r="R24" s="24"/>
      <c r="S24" s="24"/>
      <c r="T24" s="24"/>
    </row>
    <row r="25" spans="1:20" x14ac:dyDescent="0.25">
      <c r="A25" s="24"/>
      <c r="B25" s="24"/>
      <c r="C25" s="24"/>
      <c r="D25" s="24"/>
      <c r="E25" s="24"/>
      <c r="F25" s="24"/>
      <c r="G25" s="24"/>
      <c r="H25" s="24"/>
      <c r="M25" s="24"/>
      <c r="N25" s="24"/>
      <c r="O25" s="24"/>
      <c r="P25" s="24"/>
      <c r="Q25" s="24"/>
      <c r="R25" s="24"/>
      <c r="S25" s="24"/>
      <c r="T25" s="24"/>
    </row>
    <row r="26" spans="1:20" x14ac:dyDescent="0.25">
      <c r="A26" s="24"/>
      <c r="B26" s="24"/>
      <c r="C26" s="24"/>
      <c r="D26" s="24"/>
      <c r="E26" s="24"/>
      <c r="F26" s="24"/>
      <c r="G26" s="24"/>
      <c r="H26" s="24"/>
      <c r="M26" s="24"/>
      <c r="N26" s="24"/>
      <c r="O26" s="24"/>
      <c r="P26" s="24"/>
      <c r="Q26" s="24"/>
      <c r="R26" s="24"/>
      <c r="S26" s="24"/>
      <c r="T26" s="24"/>
    </row>
  </sheetData>
  <mergeCells count="4">
    <mergeCell ref="A1:B1"/>
    <mergeCell ref="E22:F22"/>
    <mergeCell ref="E23:F23"/>
    <mergeCell ref="E24:F2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f105ad54-119a-4495-aa55-0e28b6b4ad2f">InProgress</ApprovalStatus>
    <EditorialTags xmlns="f105ad54-119a-4495-aa55-0e28b6b4ad2f" xsi:nil="true"/>
    <LastModifiedDateTime xmlns="f105ad54-119a-4495-aa55-0e28b6b4ad2f" xsi:nil="true"/>
    <Milestone xmlns="f105ad54-119a-4495-aa55-0e28b6b4ad2f" xsi:nil="true"/>
    <UANotes xmlns="f105ad54-119a-4495-aa55-0e28b6b4ad2f" xsi:nil="true"/>
    <Downloads xmlns="f105ad54-119a-4495-aa55-0e28b6b4ad2f">0</Downloads>
    <OriginAsset xmlns="f105ad54-119a-4495-aa55-0e28b6b4ad2f" xsi:nil="true"/>
    <TrustLevel xmlns="f105ad54-119a-4495-aa55-0e28b6b4ad2f">3 Community New</TrustLevel>
    <UACurrentWords xmlns="f105ad54-119a-4495-aa55-0e28b6b4ad2f" xsi:nil="true"/>
    <DSATActionTaken xmlns="f105ad54-119a-4495-aa55-0e28b6b4ad2f" xsi:nil="true"/>
    <NumericId xmlns="f105ad54-119a-4495-aa55-0e28b6b4ad2f">-1</NumericId>
    <OutputCachingOn xmlns="f105ad54-119a-4495-aa55-0e28b6b4ad2f">false</OutputCachingOn>
    <ParentAssetId xmlns="f105ad54-119a-4495-aa55-0e28b6b4ad2f" xsi:nil="true"/>
    <SubmitterId xmlns="f105ad54-119a-4495-aa55-0e28b6b4ad2f">7f2cd1dc-e3c0-4a5d-b88d-c7824d1caf01</SubmitterId>
    <TemplateStatus xmlns="f105ad54-119a-4495-aa55-0e28b6b4ad2f">Complete</TemplateStatus>
    <MarketSpecific xmlns="f105ad54-119a-4495-aa55-0e28b6b4ad2f">true</MarketSpecific>
    <Providers xmlns="f105ad54-119a-4495-aa55-0e28b6b4ad2f" xsi:nil="true"/>
    <VoteCount xmlns="f105ad54-119a-4495-aa55-0e28b6b4ad2f" xsi:nil="true"/>
    <ContentItem xmlns="f105ad54-119a-4495-aa55-0e28b6b4ad2f" xsi:nil="true"/>
    <IsDeleted xmlns="f105ad54-119a-4495-aa55-0e28b6b4ad2f">false</IsDeleted>
    <Markets xmlns="f105ad54-119a-4495-aa55-0e28b6b4ad2f">
      <Value>2</Value>
    </Markets>
    <ShowIn xmlns="f105ad54-119a-4495-aa55-0e28b6b4ad2f">Show everywhere</ShowIn>
    <TPApplication xmlns="f105ad54-119a-4495-aa55-0e28b6b4ad2f">Excel</TPApplication>
    <AssetExpire xmlns="f105ad54-119a-4495-aa55-0e28b6b4ad2f">2100-01-01T00:00:00+00:00</AssetExpire>
    <AssetId xmlns="f105ad54-119a-4495-aa55-0e28b6b4ad2f">TP030009188</AssetId>
    <AssetType xmlns="f105ad54-119a-4495-aa55-0e28b6b4ad2f">TP</AssetType>
    <TPClientViewer xmlns="f105ad54-119a-4495-aa55-0e28b6b4ad2f" xsi:nil="true"/>
    <TPFriendlyName xmlns="f105ad54-119a-4495-aa55-0e28b6b4ad2f">Getreideabrechnung</TPFriendlyName>
    <TPInstallLocation xmlns="f105ad54-119a-4495-aa55-0e28b6b4ad2f">{My Templates}</TPInstallLocation>
    <IntlLangReview xmlns="f105ad54-119a-4495-aa55-0e28b6b4ad2f" xsi:nil="true"/>
    <MachineTranslated xmlns="f105ad54-119a-4495-aa55-0e28b6b4ad2f">false</MachineTranslated>
    <PlannedPubDate xmlns="f105ad54-119a-4495-aa55-0e28b6b4ad2f" xsi:nil="true"/>
    <AverageRating xmlns="f105ad54-119a-4495-aa55-0e28b6b4ad2f" xsi:nil="true"/>
    <CSXUpdate xmlns="f105ad54-119a-4495-aa55-0e28b6b4ad2f">false</CSXUpdate>
    <APDescription xmlns="f105ad54-119a-4495-aa55-0e28b6b4ad2f" xsi:nil="true"/>
    <Provider xmlns="f105ad54-119a-4495-aa55-0e28b6b4ad2f" xsi:nil="true"/>
    <AssetStart xmlns="f105ad54-119a-4495-aa55-0e28b6b4ad2f">2010-04-16T13:37:38+00:00</AssetStart>
    <BugNumber xmlns="f105ad54-119a-4495-aa55-0e28b6b4ad2f" xsi:nil="true"/>
    <LegacyData xmlns="f105ad54-119a-4495-aa55-0e28b6b4ad2f">ListingID:;Manager:;BuildStatus:Publish Passed;MockupPath:</LegacyData>
    <TPNamespace xmlns="f105ad54-119a-4495-aa55-0e28b6b4ad2f" xsi:nil="true"/>
    <PublishStatusLookup xmlns="f105ad54-119a-4495-aa55-0e28b6b4ad2f">
      <Value>334294</Value>
      <Value>566636</Value>
    </PublishStatusLookup>
    <SourceTitle xmlns="f105ad54-119a-4495-aa55-0e28b6b4ad2f">Getreideabrechnung</SourceTitle>
    <OriginalSourceMarket xmlns="f105ad54-119a-4495-aa55-0e28b6b4ad2f">english</OriginalSourceMarket>
    <PublishTargets xmlns="f105ad54-119a-4495-aa55-0e28b6b4ad2f">OfficeOnline</PublishTargets>
    <IntlLangReviewDate xmlns="f105ad54-119a-4495-aa55-0e28b6b4ad2f" xsi:nil="true"/>
    <DirectSourceMarket xmlns="f105ad54-119a-4495-aa55-0e28b6b4ad2f">english</DirectSourceMarket>
    <ClipArtFilename xmlns="f105ad54-119a-4495-aa55-0e28b6b4ad2f" xsi:nil="true"/>
    <OpenTemplate xmlns="f105ad54-119a-4495-aa55-0e28b6b4ad2f">true</OpenTemplate>
    <ApprovalLog xmlns="f105ad54-119a-4495-aa55-0e28b6b4ad2f" xsi:nil="true"/>
    <Component xmlns="c7af2036-029c-470e-8042-297c68a41472" xsi:nil="true"/>
    <TPComponent xmlns="f105ad54-119a-4495-aa55-0e28b6b4ad2f">EXCELFiles</TPComponent>
    <LastHandOff xmlns="f105ad54-119a-4495-aa55-0e28b6b4ad2f" xsi:nil="true"/>
    <TPLaunchHelpLinkType xmlns="f105ad54-119a-4495-aa55-0e28b6b4ad2f" xsi:nil="true"/>
    <TimesCloned xmlns="f105ad54-119a-4495-aa55-0e28b6b4ad2f" xsi:nil="true"/>
    <CSXSubmissionMarket xmlns="f105ad54-119a-4495-aa55-0e28b6b4ad2f" xsi:nil="true"/>
    <EditorialStatus xmlns="f105ad54-119a-4495-aa55-0e28b6b4ad2f">Complete</EditorialStatus>
    <HandoffToMSDN xmlns="f105ad54-119a-4495-aa55-0e28b6b4ad2f" xsi:nil="true"/>
    <ThumbnailAssetId xmlns="f105ad54-119a-4495-aa55-0e28b6b4ad2f" xsi:nil="true"/>
    <UALocRecommendation xmlns="f105ad54-119a-4495-aa55-0e28b6b4ad2f">Localize</UALocRecommendation>
    <Description0 xmlns="c7af2036-029c-470e-8042-297c68a41472" xsi:nil="true"/>
    <OOCacheId xmlns="f105ad54-119a-4495-aa55-0e28b6b4ad2f" xsi:nil="true"/>
    <TPCommandLine xmlns="f105ad54-119a-4495-aa55-0e28b6b4ad2f">{XL} /t {FilePath}</TPCommandLine>
    <IntlLangReviewer xmlns="f105ad54-119a-4495-aa55-0e28b6b4ad2f" xsi:nil="true"/>
    <IntlLocPriority xmlns="f105ad54-119a-4495-aa55-0e28b6b4ad2f" xsi:nil="true"/>
    <CSXSubmissionDate xmlns="f105ad54-119a-4495-aa55-0e28b6b4ad2f">2010-02-13T08:00:00+00:00</CSXSubmissionDate>
    <CrawlForDependencies xmlns="f105ad54-119a-4495-aa55-0e28b6b4ad2f">false</CrawlForDependencies>
    <TPExecutable xmlns="f105ad54-119a-4495-aa55-0e28b6b4ad2f" xsi:nil="true"/>
    <FriendlyTitle xmlns="f105ad54-119a-4495-aa55-0e28b6b4ad2f" xsi:nil="true"/>
    <LastPublishResultLookup xmlns="f105ad54-119a-4495-aa55-0e28b6b4ad2f" xsi:nil="true"/>
    <TPLaunchHelpLink xmlns="f105ad54-119a-4495-aa55-0e28b6b4ad2f" xsi:nil="true"/>
    <BusinessGroup xmlns="f105ad54-119a-4495-aa55-0e28b6b4ad2f" xsi:nil="true"/>
    <TemplateTemplateType xmlns="f105ad54-119a-4495-aa55-0e28b6b4ad2f">Excel 2007 Default</TemplateTemplateType>
    <TPAppVersion xmlns="f105ad54-119a-4495-aa55-0e28b6b4ad2f">12</TPAppVersion>
    <AcquiredFrom xmlns="f105ad54-119a-4495-aa55-0e28b6b4ad2f" xsi:nil="true"/>
    <IsSearchable xmlns="f105ad54-119a-4495-aa55-0e28b6b4ad2f">true</IsSearchable>
    <ArtSampleDocs xmlns="f105ad54-119a-4495-aa55-0e28b6b4ad2f" xsi:nil="true"/>
    <UALocComments xmlns="f105ad54-119a-4495-aa55-0e28b6b4ad2f" xsi:nil="true"/>
    <CSXHash xmlns="f105ad54-119a-4495-aa55-0e28b6b4ad2f">VcAqoXfLO7Q/S4YBYnYmHzDC258=</CSXHash>
    <APEditor xmlns="f105ad54-119a-4495-aa55-0e28b6b4ad2f">
      <UserInfo>
        <DisplayName>_o14migrate</DisplayName>
        <AccountId>23</AccountId>
        <AccountType/>
      </UserInfo>
    </APEditor>
    <PrimaryImageGen xmlns="f105ad54-119a-4495-aa55-0e28b6b4ad2f">true</PrimaryImageGen>
    <Manager xmlns="f105ad54-119a-4495-aa55-0e28b6b4ad2f" xsi:nil="true"/>
    <PolicheckWords xmlns="f105ad54-119a-4495-aa55-0e28b6b4ad2f" xsi:nil="true"/>
    <APAuthor xmlns="f105ad54-119a-4495-aa55-0e28b6b4ad2f">
      <UserInfo>
        <DisplayName>_o14migrate</DisplayName>
        <AccountId>23</AccountId>
        <AccountType/>
      </UserInfo>
    </APAuthor>
    <UAProjectedTotalWords xmlns="f105ad54-119a-4495-aa55-0e28b6b4ad2f" xsi:nil="true"/>
    <BlockPublish xmlns="f105ad54-119a-4495-aa55-0e28b6b4ad2f" xsi:nil="true"/>
    <InternalTagsTaxHTField0 xmlns="f105ad54-119a-4495-aa55-0e28b6b4ad2f">
      <Terms xmlns="http://schemas.microsoft.com/office/infopath/2007/PartnerControls"/>
    </InternalTagsTaxHTField0>
    <CampaignTagsTaxHTField0 xmlns="f105ad54-119a-4495-aa55-0e28b6b4ad2f">
      <Terms xmlns="http://schemas.microsoft.com/office/infopath/2007/PartnerControls"/>
    </CampaignTagsTaxHTField0>
    <LocManualTestRequired xmlns="f105ad54-119a-4495-aa55-0e28b6b4ad2f">false</LocManualTestRequired>
    <TaxCatchAll xmlns="f105ad54-119a-4495-aa55-0e28b6b4ad2f"/>
    <LocComments xmlns="f105ad54-119a-4495-aa55-0e28b6b4ad2f" xsi:nil="true"/>
    <OriginalRelease xmlns="f105ad54-119a-4495-aa55-0e28b6b4ad2f">14</OriginalRelease>
    <FeatureTagsTaxHTField0 xmlns="f105ad54-119a-4495-aa55-0e28b6b4ad2f">
      <Terms xmlns="http://schemas.microsoft.com/office/infopath/2007/PartnerControls"/>
    </FeatureTagsTaxHTField0>
    <LocalizationTagsTaxHTField0 xmlns="f105ad54-119a-4495-aa55-0e28b6b4ad2f">
      <Terms xmlns="http://schemas.microsoft.com/office/infopath/2007/PartnerControls"/>
    </LocalizationTagsTaxHTField0>
    <ScenarioTagsTaxHTField0 xmlns="f105ad54-119a-4495-aa55-0e28b6b4ad2f">
      <Terms xmlns="http://schemas.microsoft.com/office/infopath/2007/PartnerControls"/>
    </ScenarioTagsTaxHTField0>
    <LocRecommendedHandoff xmlns="f105ad54-119a-4495-aa55-0e28b6b4ad2f" xsi:nil="true"/>
    <RecommendationsModifier xmlns="f105ad54-119a-4495-aa55-0e28b6b4ad2f" xsi:nil="true"/>
    <LocLastLocAttemptVersionLookup xmlns="f105ad54-119a-4495-aa55-0e28b6b4ad2f">238990</LocLastLocAttemptVersionLookup>
    <LocMarketGroupTiers2 xmlns="f105ad54-119a-4495-aa55-0e28b6b4ad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04CA376-E8A3-45A7-8774-CBAC9517187C}"/>
</file>

<file path=customXml/itemProps2.xml><?xml version="1.0" encoding="utf-8"?>
<ds:datastoreItem xmlns:ds="http://schemas.openxmlformats.org/officeDocument/2006/customXml" ds:itemID="{4FA7F2FA-5527-472C-B0B3-BFAC6AFC84B9}"/>
</file>

<file path=customXml/itemProps3.xml><?xml version="1.0" encoding="utf-8"?>
<ds:datastoreItem xmlns:ds="http://schemas.openxmlformats.org/officeDocument/2006/customXml" ds:itemID="{D35BFCD2-4A43-4182-854B-1F531169903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Übersicht</vt:lpstr>
      <vt:lpstr>Grundpreise</vt:lpstr>
      <vt:lpstr>Mais</vt:lpstr>
      <vt:lpstr>Raps</vt:lpstr>
      <vt:lpstr>Goldweizen</vt:lpstr>
      <vt:lpstr>Goldgerste</vt:lpstr>
      <vt:lpstr>Goldgerste!Print_Area</vt:lpstr>
      <vt:lpstr>Goldweizen!Print_Area</vt:lpstr>
      <vt:lpstr>Grundpreise!Print_Area</vt:lpstr>
      <vt:lpstr>Mais!Print_Area</vt:lpstr>
      <vt:lpstr>Raps!Print_Area</vt:lpstr>
      <vt:lpstr>Übersicht!Print_Area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AWS CFM Account</cp:lastModifiedBy>
  <cp:lastPrinted>2009-12-25T09:21:20Z</cp:lastPrinted>
  <dcterms:created xsi:type="dcterms:W3CDTF">2007-12-31T10:24:11Z</dcterms:created>
  <dcterms:modified xsi:type="dcterms:W3CDTF">2012-05-25T09:02:43Z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  <property fmtid="{D5CDD505-2E9C-101B-9397-08002B2CF9AE}" pid="3" name="Applications">
    <vt:lpwstr>11;#Excel 12</vt:lpwstr>
  </property>
  <property fmtid="{D5CDD505-2E9C-101B-9397-08002B2CF9AE}" pid="4" name="Order">
    <vt:r8>12494600</vt:r8>
  </property>
  <property fmtid="{D5CDD505-2E9C-101B-9397-08002B2CF9AE}" pid="5" name="APTrustLevel">
    <vt:r8>3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