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de-DE/"/>
    </mc:Choice>
  </mc:AlternateContent>
  <xr:revisionPtr revIDLastSave="0" documentId="13_ncr:3_{8E77BDC9-5926-4CE5-8A04-917F0874026E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Ausgaben" sheetId="1" r:id="rId1"/>
    <sheet name="Einnahmen" sheetId="2" r:id="rId2"/>
    <sheet name="Zusammenfassung" sheetId="3" r:id="rId3"/>
  </sheets>
  <definedNames>
    <definedName name="_xlnm.Print_Area" localSheetId="1">Einnahmen!$B$1:$G$36</definedName>
    <definedName name="_xlnm.Print_Area" localSheetId="2">Zusammenfassung!$B$1:$G$33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G7" i="2"/>
  <c r="G7" i="3" s="1"/>
  <c r="G9" i="3" s="1"/>
  <c r="F9" i="3"/>
</calcChain>
</file>

<file path=xl/sharedStrings.xml><?xml version="1.0" encoding="utf-8"?>
<sst xmlns="http://schemas.openxmlformats.org/spreadsheetml/2006/main" count="105" uniqueCount="58">
  <si>
    <t>Veranstaltungsbudget für 
[Name der Veranstaltung]</t>
  </si>
  <si>
    <t>Ausgaben gesamt</t>
  </si>
  <si>
    <t>Veranstaltungsort</t>
  </si>
  <si>
    <t>Gebühren für Raum und Halle</t>
  </si>
  <si>
    <t>Personal am Veranstaltungsort</t>
  </si>
  <si>
    <t>Ausstattung</t>
  </si>
  <si>
    <t>Tische und Stühle</t>
  </si>
  <si>
    <t>Dekorationen</t>
  </si>
  <si>
    <t>Blumen</t>
  </si>
  <si>
    <t>Kerzen</t>
  </si>
  <si>
    <t>Beleuchtung</t>
  </si>
  <si>
    <t>Ballons</t>
  </si>
  <si>
    <t>Papierlieferungen</t>
  </si>
  <si>
    <t>Öffentlichkeitsarbeit</t>
  </si>
  <si>
    <t>Grafikarbeiten</t>
  </si>
  <si>
    <t>Kopieren/Drucken</t>
  </si>
  <si>
    <t>Porto</t>
  </si>
  <si>
    <t>Sonstiges</t>
  </si>
  <si>
    <t>Telefon</t>
  </si>
  <si>
    <t>Beförderung</t>
  </si>
  <si>
    <t>Büromaterial</t>
  </si>
  <si>
    <t>Faxdienste</t>
  </si>
  <si>
    <t>Geschätzt</t>
  </si>
  <si>
    <t>Tatsächlich</t>
  </si>
  <si>
    <t>Erfrischungen</t>
  </si>
  <si>
    <t>Essen</t>
  </si>
  <si>
    <t>Getränke</t>
  </si>
  <si>
    <t>Tischwäsche</t>
  </si>
  <si>
    <t>Personal und Trinkgelder</t>
  </si>
  <si>
    <t>Programm</t>
  </si>
  <si>
    <t>Künstler</t>
  </si>
  <si>
    <t>Referenten</t>
  </si>
  <si>
    <t>Reise</t>
  </si>
  <si>
    <t>Hotel</t>
  </si>
  <si>
    <t>Preise</t>
  </si>
  <si>
    <t>Schleifen/Plaketten/Pokale</t>
  </si>
  <si>
    <t>Geschenke</t>
  </si>
  <si>
    <t xml:space="preserve"> Ausgaben</t>
  </si>
  <si>
    <t>Gesamteinnahmen</t>
  </si>
  <si>
    <t>Eintritte</t>
  </si>
  <si>
    <t>Werbeanzeigen im Programm</t>
  </si>
  <si>
    <t>Aussteller/Lieferanten</t>
  </si>
  <si>
    <t>Verkauf von Artikeln</t>
  </si>
  <si>
    <t>Erwachsene @</t>
  </si>
  <si>
    <t>Kinder @</t>
  </si>
  <si>
    <t>Andere @</t>
  </si>
  <si>
    <t>Deckblätter @</t>
  </si>
  <si>
    <t>Halbe Seiten @</t>
  </si>
  <si>
    <t>Viertelseiten @</t>
  </si>
  <si>
    <t>Große Stände @</t>
  </si>
  <si>
    <t>Mittelgroße Stände @</t>
  </si>
  <si>
    <t>Kleine Stände @</t>
  </si>
  <si>
    <t>Artikel @</t>
  </si>
  <si>
    <t>Gesamtausgaben</t>
  </si>
  <si>
    <t>Gesamtgewinn (oder -verlust)</t>
  </si>
  <si>
    <t>Zusammenfassung_Gewinn–Verlust</t>
  </si>
  <si>
    <t>Ergebnis</t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</si>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</sst>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166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6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6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10" fillId="0" borderId="0" xfId="13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166" fontId="10" fillId="4" borderId="2" xfId="13" applyFill="1" applyBorder="1" applyAlignment="1">
      <alignment horizontal="right"/>
    </xf>
    <xf numFmtId="166" fontId="10" fillId="4" borderId="0" xfId="13" applyFill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6" fontId="15" fillId="4" borderId="0" xfId="14" applyFill="1">
      <alignment horizontal="right" vertical="center"/>
    </xf>
    <xf numFmtId="166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6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166" fontId="0" fillId="4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166" fontId="10" fillId="4" borderId="0" xfId="13" applyNumberFormat="1" applyFill="1" applyAlignment="1">
      <alignment horizontal="left"/>
    </xf>
    <xf numFmtId="166" fontId="10" fillId="4" borderId="0" xfId="13" applyNumberFormat="1" applyFill="1" applyAlignment="1">
      <alignment horizontal="right"/>
    </xf>
    <xf numFmtId="166" fontId="10" fillId="0" borderId="0" xfId="13" applyNumberFormat="1" applyAlignment="1">
      <alignment horizontal="left"/>
    </xf>
    <xf numFmtId="166" fontId="10" fillId="0" borderId="0" xfId="13" applyNumberFormat="1" applyAlignment="1">
      <alignment horizontal="right"/>
    </xf>
    <xf numFmtId="166" fontId="10" fillId="4" borderId="2" xfId="13" applyNumberFormat="1" applyFill="1" applyBorder="1" applyAlignment="1">
      <alignment horizontal="left"/>
    </xf>
    <xf numFmtId="166" fontId="10" fillId="4" borderId="2" xfId="13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6" fontId="10" fillId="0" borderId="2" xfId="13" applyNumberFormat="1" applyBorder="1" applyAlignment="1">
      <alignment horizontal="right"/>
    </xf>
    <xf numFmtId="0" fontId="35" fillId="3" borderId="0" xfId="5" applyFont="1" applyFill="1" applyBorder="1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  <xf numFmtId="0" fontId="16" fillId="0" borderId="14" xfId="3" applyNumberFormat="1" applyBorder="1">
      <alignment vertical="center"/>
    </xf>
    <xf numFmtId="166" fontId="10" fillId="0" borderId="2" xfId="13" applyNumberFormat="1" applyBorder="1" applyAlignment="1">
      <alignment horizontal="left"/>
    </xf>
  </cellXfs>
  <cellStyles count="64">
    <cellStyle name="20 % - Akzent1" xfId="41" builtinId="30" customBuiltin="1"/>
    <cellStyle name="20 % - Akzent2" xfId="45" builtinId="34" customBuiltin="1"/>
    <cellStyle name="20 % - Akzent3" xfId="49" builtinId="38" customBuiltin="1"/>
    <cellStyle name="20 % - Akzent4" xfId="53" builtinId="42" customBuiltin="1"/>
    <cellStyle name="20 % - Akzent5" xfId="57" builtinId="46" customBuiltin="1"/>
    <cellStyle name="20 % - Akzent6" xfId="61" builtinId="50" customBuiltin="1"/>
    <cellStyle name="40 % - Akzent1" xfId="42" builtinId="31" customBuiltin="1"/>
    <cellStyle name="40 % - Akzent2" xfId="46" builtinId="35" customBuiltin="1"/>
    <cellStyle name="40 % - Akzent3" xfId="50" builtinId="39" customBuiltin="1"/>
    <cellStyle name="40 % - Akzent4" xfId="54" builtinId="43" customBuiltin="1"/>
    <cellStyle name="40 % - Akzent5" xfId="58" builtinId="47" customBuiltin="1"/>
    <cellStyle name="40 % - Akzent6" xfId="62" builtinId="51" customBuiltin="1"/>
    <cellStyle name="60 % - Akzent1" xfId="43" builtinId="32" customBuiltin="1"/>
    <cellStyle name="60 % - Akzent2" xfId="47" builtinId="36" customBuiltin="1"/>
    <cellStyle name="60 % - Akzent3" xfId="51" builtinId="40" customBuiltin="1"/>
    <cellStyle name="60 % - Akzent4" xfId="55" builtinId="44" customBuiltin="1"/>
    <cellStyle name="60 % - Akzent5" xfId="59" builtinId="48" customBuiltin="1"/>
    <cellStyle name="60 % - Akzent6" xfId="63" builtinId="52" customBuiltin="1"/>
    <cellStyle name="Akzent1" xfId="40" builtinId="29" customBuiltin="1"/>
    <cellStyle name="Akzent2" xfId="44" builtinId="33" customBuiltin="1"/>
    <cellStyle name="Akzent3" xfId="48" builtinId="37" customBuiltin="1"/>
    <cellStyle name="Akzent4" xfId="52" builtinId="41" customBuiltin="1"/>
    <cellStyle name="Akzent5" xfId="56" builtinId="45" customBuiltin="1"/>
    <cellStyle name="Akzent6" xfId="60" builtinId="49" customBuiltin="1"/>
    <cellStyle name="Ausgabe" xfId="32" builtinId="21" customBuiltin="1"/>
    <cellStyle name="Berechnung" xfId="33" builtinId="22" customBuiltin="1"/>
    <cellStyle name="Dezimal [0]" xfId="19" builtinId="6" customBuiltin="1"/>
    <cellStyle name="Eingabe" xfId="31" builtinId="20" customBuiltin="1"/>
    <cellStyle name="Ergebnis" xfId="39" builtinId="25" customBuiltin="1"/>
    <cellStyle name="Erklärender Text" xfId="38" builtinId="53" customBuiltin="1"/>
    <cellStyle name="Gut" xfId="28" builtinId="26" customBuiltin="1"/>
    <cellStyle name="Komma" xfId="18" builtinId="3" customBuiltin="1"/>
    <cellStyle name="Neutral" xfId="30" builtinId="28" customBuiltin="1"/>
    <cellStyle name="Notiz" xfId="37" builtinId="10" customBuiltin="1"/>
    <cellStyle name="Prozent" xfId="22" builtinId="5" customBuiltin="1"/>
    <cellStyle name="Schlecht" xfId="29" builtinId="27" customBuiltin="1"/>
    <cellStyle name="Standard" xfId="0" builtinId="0" customBuiltin="1"/>
    <cellStyle name="Standard 2" xfId="13" xr:uid="{00000000-0005-0000-0000-000002000000}"/>
    <cellStyle name="Streifenlayout der ersten Zeile" xfId="7" xr:uid="{00000000-0005-0000-0000-000000000000}"/>
    <cellStyle name="Streifenlayout der zweiten Zeile" xfId="8" xr:uid="{00000000-0005-0000-0000-000003000000}"/>
    <cellStyle name="Summe – Überschrift" xfId="3" xr:uid="{00000000-0005-0000-0000-00000A000000}"/>
    <cellStyle name="Summe – Überschrift 2" xfId="11" xr:uid="{00000000-0005-0000-0000-00000B000000}"/>
    <cellStyle name="Summe – Überschrift 3" xfId="15" xr:uid="{00000000-0005-0000-0000-00000C000000}"/>
    <cellStyle name="Summe – Überschrift Titel" xfId="4" xr:uid="{00000000-0005-0000-0000-00000D000000}"/>
    <cellStyle name="Summe – Überschrift Titel 2" xfId="10" xr:uid="{00000000-0005-0000-0000-00000E000000}"/>
    <cellStyle name="Summe – Überschrift Titel 3" xfId="14" xr:uid="{00000000-0005-0000-0000-00000F000000}"/>
    <cellStyle name="Summe – Überschrift Titel 3 2" xfId="16" xr:uid="{00000000-0005-0000-0000-000010000000}"/>
    <cellStyle name="Summe – Überschrift Titel 4" xfId="17" xr:uid="{00000000-0005-0000-0000-000011000000}"/>
    <cellStyle name="Tabelle – Summe" xfId="6" xr:uid="{00000000-0005-0000-0000-000006000000}"/>
    <cellStyle name="Tabelle – Überschrift 2" xfId="9" xr:uid="{00000000-0005-0000-0000-000005000000}"/>
    <cellStyle name="Tabelle Überschrift" xfId="5" xr:uid="{00000000-0005-0000-0000-000007000000}"/>
    <cellStyle name="Tabelle Überschrift 2" xfId="12" xr:uid="{00000000-0005-0000-0000-000008000000}"/>
    <cellStyle name="Titelzelle" xfId="1" xr:uid="{00000000-0005-0000-0000-000009000000}"/>
    <cellStyle name="Überschrift" xfId="23" builtinId="15" customBuiltin="1"/>
    <cellStyle name="Überschrift 1" xfId="24" builtinId="16" customBuiltin="1"/>
    <cellStyle name="Überschrift 2" xfId="25" builtinId="17" customBuiltin="1"/>
    <cellStyle name="Überschrift 3" xfId="26" builtinId="18" customBuiltin="1"/>
    <cellStyle name="Überschrift 4" xfId="27" builtinId="19" customBuiltin="1"/>
    <cellStyle name="Untertitel" xfId="2" xr:uid="{00000000-0005-0000-0000-000004000000}"/>
    <cellStyle name="Verknüpfte Zelle" xfId="34" builtinId="24" customBuiltin="1"/>
    <cellStyle name="Währung" xfId="20" builtinId="4" customBuiltin="1"/>
    <cellStyle name="Währung [0]" xfId="21" builtinId="7" customBuiltin="1"/>
    <cellStyle name="Warnender Text" xfId="36" builtinId="11" customBuiltin="1"/>
    <cellStyle name="Zelle überprüfen" xfId="35" builtinId="23" customBuiltin="1"/>
  </cellStyles>
  <dxfs count="39"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  <border diagonalUp="0" diagonalDown="0" outline="0">
        <left/>
        <right/>
        <top/>
        <bottom/>
      </border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ellenformat 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Gesamteinnahmen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Zusammenfassung!$F$6:$G$6</c:f>
              <c:strCache>
                <c:ptCount val="2"/>
                <c:pt idx="0">
                  <c:v>Geschätzt</c:v>
                </c:pt>
                <c:pt idx="1">
                  <c:v>Tatsächlich</c:v>
                </c:pt>
              </c:strCache>
            </c:strRef>
          </c:cat>
          <c:val>
            <c:numRef>
              <c:f>Zusammenfassung!$F$7:$G$7</c:f>
              <c:numCache>
                <c:formatCode>#,##0.00\ "€"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Gesamtausgaben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Zusammenfassung!$F$6:$G$6</c:f>
              <c:strCache>
                <c:ptCount val="2"/>
                <c:pt idx="0">
                  <c:v>Geschätzt</c:v>
                </c:pt>
                <c:pt idx="1">
                  <c:v>Tatsächlich</c:v>
                </c:pt>
              </c:strCache>
            </c:strRef>
          </c:cat>
          <c:val>
            <c:numRef>
              <c:f>Zusammenfassung!$F$8:$G$8</c:f>
              <c:numCache>
                <c:formatCode>#,##0.00\ "€"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de-DE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de-DE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7245861031153864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宋体"/>
              <a:cs typeface="宋体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3075214</xdr:colOff>
      <xdr:row>41</xdr:row>
      <xdr:rowOff>80405</xdr:rowOff>
    </xdr:to>
    <xdr:graphicFrame macro="">
      <xdr:nvGraphicFramePr>
        <xdr:cNvPr id="5" name="Diagramm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eranstaltungsort" totalsRowLabel="Ergebnis" totalsRowDxfId="32" totalsRowCellStyle="Summe – Überschrift"/>
    <tableColumn id="2" xr3:uid="{00000000-0010-0000-0000-000002000000}" name="Geschätzt" totalsRowFunction="sum" dataDxfId="31" totalsRowCellStyle="Summe – Überschrift"/>
    <tableColumn id="3" xr3:uid="{00000000-0010-0000-0000-000003000000}" name="Tatsächlich" totalsRowFunction="sum" dataDxfId="30" totalsRowCellStyle="Summe – Überschrif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ationen" totalsRowLabel="Ergebnis" totalsRowDxfId="27" totalsRowCellStyle="Summe – Überschrift"/>
    <tableColumn id="2" xr3:uid="{00000000-0010-0000-0100-000002000000}" name="Geschätzt" totalsRowFunction="sum" dataDxfId="26" totalsRowCellStyle="Summe – Überschrift"/>
    <tableColumn id="3" xr3:uid="{00000000-0010-0000-0100-000003000000}" name="Tatsächlich" totalsRowFunction="sum" dataDxfId="25" totalsRowCellStyle="Summe – Überschrif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Öffentlichkeitsarbeit" totalsRowLabel="Ergebnis" totalsRowDxfId="22" totalsRowCellStyle="Summe – Überschrift"/>
    <tableColumn id="2" xr3:uid="{00000000-0010-0000-0200-000002000000}" name="Geschätzt" totalsRowFunction="sum" dataDxfId="21" totalsRowCellStyle="Summe – Überschrift"/>
    <tableColumn id="3" xr3:uid="{00000000-0010-0000-0200-000003000000}" name="Tatsächlich" totalsRowFunction="sum" dataDxfId="20" totalsRowCellStyle="Summe – Überschrif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Sonstiges" totalsRowLabel="Ergebnis" totalsRowDxfId="17" totalsRowCellStyle="Summe – Überschrift"/>
    <tableColumn id="2" xr3:uid="{00000000-0010-0000-0300-000002000000}" name="Geschätzt" totalsRowFunction="sum" dataDxfId="16" totalsRowCellStyle="Summe – Überschrift"/>
    <tableColumn id="3" xr3:uid="{00000000-0010-0000-0300-000003000000}" name="Tatsächlich" totalsRowFunction="sum" dataDxfId="15" totalsRowCellStyle="Summe – Überschrif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5" displayName="Tabelle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Erfrischungen" totalsRowLabel="Ergebnis" totalsRowDxfId="12" totalsRowCellStyle="Summe – Überschrift"/>
    <tableColumn id="2" xr3:uid="{00000000-0010-0000-0400-000002000000}" name="Geschätzt" totalsRowFunction="sum" dataDxfId="11" totalsRowCellStyle="Summe – Überschrift"/>
    <tableColumn id="3" xr3:uid="{00000000-0010-0000-0400-000003000000}" name="Tatsächlich" totalsRowFunction="sum" dataDxfId="10" totalsRowCellStyle="Summe – Überschrif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e6" displayName="Tabelle6" ref="G16:I22" totalsRowCount="1" headerRowDxfId="9" dataDxfId="8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m" totalsRowLabel="Ergebnis" totalsRowDxfId="7" totalsRowCellStyle="Summe – Überschrift"/>
    <tableColumn id="2" xr3:uid="{00000000-0010-0000-0500-000002000000}" name="Geschätzt" totalsRowFunction="sum" dataDxfId="6" totalsRowCellStyle="Summe – Überschrift"/>
    <tableColumn id="3" xr3:uid="{00000000-0010-0000-0500-000003000000}" name="Tatsächlich" totalsRowFunction="sum" dataDxfId="5" totalsRowCellStyle="Summe – Überschrif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e7" displayName="Tabelle7" ref="G24:I27" totalsRowCount="1" headerRowDxfId="4" dataDxfId="3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eise" totalsRowLabel="Ergebnis" totalsRowDxfId="2" totalsRowCellStyle="Summe – Überschrift"/>
    <tableColumn id="2" xr3:uid="{00000000-0010-0000-0600-000002000000}" name="Geschätzt" totalsRowFunction="sum" dataDxfId="1" totalsRowCellStyle="Summe – Überschrift"/>
    <tableColumn id="3" xr3:uid="{00000000-0010-0000-0600-000003000000}" name="Tatsächlich" totalsRowFunction="sum" dataDxfId="0" totalsRowCellStyle="Summe – Überschrif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baseColWidth="10" defaultColWidth="8.88671875" defaultRowHeight="13.5" x14ac:dyDescent="0.25"/>
  <cols>
    <col min="1" max="1" width="6.88671875" style="1" customWidth="1"/>
    <col min="2" max="2" width="2" style="1" customWidth="1"/>
    <col min="3" max="3" width="28" style="1" customWidth="1"/>
    <col min="4" max="4" width="11.6640625" style="1" customWidth="1"/>
    <col min="5" max="5" width="14.6640625" style="1" customWidth="1"/>
    <col min="6" max="6" width="7" style="1" customWidth="1"/>
    <col min="7" max="7" width="28" style="1" customWidth="1"/>
    <col min="8" max="8" width="11.6640625" style="1" customWidth="1"/>
    <col min="9" max="9" width="14.6640625" style="1" customWidth="1"/>
    <col min="10" max="16384" width="8.88671875" style="1"/>
  </cols>
  <sheetData>
    <row r="1" spans="2:18" ht="12.75" customHeight="1" x14ac:dyDescent="0.3">
      <c r="B1" s="18"/>
      <c r="C1" s="20"/>
      <c r="D1" s="47"/>
      <c r="E1" s="31"/>
      <c r="F1" s="30"/>
      <c r="G1" s="96"/>
      <c r="H1" s="96"/>
      <c r="I1" s="96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95"/>
      <c r="H2" s="95"/>
      <c r="I2" s="45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98" t="s">
        <v>0</v>
      </c>
      <c r="C3" s="98"/>
      <c r="D3" s="98"/>
      <c r="E3" s="98"/>
      <c r="F3" s="98"/>
      <c r="G3" s="98"/>
      <c r="H3" s="98"/>
      <c r="I3" s="98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3"/>
      <c r="E4" s="54"/>
      <c r="F4" s="55"/>
      <c r="G4" s="55"/>
      <c r="H4" s="97" t="s">
        <v>37</v>
      </c>
      <c r="I4" s="97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8"/>
      <c r="E6" s="48"/>
      <c r="F6" s="49"/>
      <c r="G6" s="49"/>
      <c r="H6" s="32" t="s">
        <v>22</v>
      </c>
      <c r="I6" s="32" t="s">
        <v>23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21" customHeight="1" x14ac:dyDescent="0.3">
      <c r="C9" s="5" t="s">
        <v>2</v>
      </c>
      <c r="D9" s="70" t="s">
        <v>22</v>
      </c>
      <c r="E9" s="70" t="s">
        <v>23</v>
      </c>
      <c r="F9"/>
      <c r="G9" s="5" t="s">
        <v>24</v>
      </c>
      <c r="H9" s="8" t="s">
        <v>22</v>
      </c>
      <c r="I9" s="8" t="s">
        <v>23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6">
        <v>500</v>
      </c>
      <c r="E10" s="76">
        <v>250</v>
      </c>
      <c r="F10"/>
      <c r="G10" s="13" t="s">
        <v>25</v>
      </c>
      <c r="H10" s="77"/>
      <c r="I10" s="77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78">
        <v>400</v>
      </c>
      <c r="E11" s="78">
        <v>50</v>
      </c>
      <c r="F11"/>
      <c r="G11" s="14" t="s">
        <v>26</v>
      </c>
      <c r="H11" s="79"/>
      <c r="I11" s="79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6"/>
      <c r="E12" s="76"/>
      <c r="F12"/>
      <c r="G12" s="13" t="s">
        <v>27</v>
      </c>
      <c r="H12" s="77"/>
      <c r="I12" s="77"/>
      <c r="J12"/>
      <c r="K12"/>
      <c r="L12"/>
      <c r="M12"/>
      <c r="N12"/>
      <c r="O12"/>
      <c r="P12"/>
      <c r="Q12"/>
    </row>
    <row r="13" spans="2:18" ht="17.25" x14ac:dyDescent="0.3">
      <c r="C13" s="44" t="s">
        <v>6</v>
      </c>
      <c r="D13" s="80"/>
      <c r="E13" s="80"/>
      <c r="F13"/>
      <c r="G13" s="16" t="s">
        <v>28</v>
      </c>
      <c r="H13" s="81"/>
      <c r="I13" s="81"/>
      <c r="J13"/>
      <c r="K13"/>
      <c r="L13"/>
      <c r="M13"/>
      <c r="N13"/>
      <c r="O13"/>
      <c r="P13"/>
      <c r="Q13"/>
    </row>
    <row r="14" spans="2:18" ht="17.25" x14ac:dyDescent="0.3">
      <c r="C14" s="68" t="s">
        <v>56</v>
      </c>
      <c r="D14" s="4">
        <f>SUBTOTAL(109,Tabelle1[Geschätzt])</f>
        <v>900</v>
      </c>
      <c r="E14" s="4">
        <f>SUBTOTAL(109,Tabelle1[Tatsächlich])</f>
        <v>300</v>
      </c>
      <c r="F14"/>
      <c r="G14" s="68" t="s">
        <v>56</v>
      </c>
      <c r="H14" s="4">
        <f>SUBTOTAL(109,Tabelle5[Geschätzt])</f>
        <v>0</v>
      </c>
      <c r="I14" s="4">
        <f>SUBTOTAL(109,Tabelle5[Tatsächlich])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61"/>
      <c r="D15" s="61"/>
      <c r="E15" s="61"/>
      <c r="F15"/>
      <c r="G15"/>
      <c r="H15"/>
      <c r="I15"/>
      <c r="J15"/>
      <c r="K15"/>
      <c r="L15"/>
      <c r="M15"/>
      <c r="N15"/>
      <c r="O15"/>
      <c r="P15"/>
      <c r="Q15"/>
    </row>
    <row r="16" spans="2:18" ht="21" customHeight="1" x14ac:dyDescent="0.3">
      <c r="C16" s="10" t="s">
        <v>7</v>
      </c>
      <c r="D16" s="71" t="s">
        <v>22</v>
      </c>
      <c r="E16" s="71" t="s">
        <v>23</v>
      </c>
      <c r="F16"/>
      <c r="G16" s="94" t="s">
        <v>29</v>
      </c>
      <c r="H16" s="70" t="s">
        <v>22</v>
      </c>
      <c r="I16" s="70" t="s">
        <v>23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8</v>
      </c>
      <c r="D17" s="77">
        <v>200</v>
      </c>
      <c r="E17" s="77">
        <v>50</v>
      </c>
      <c r="F17"/>
      <c r="G17" s="13" t="s">
        <v>30</v>
      </c>
      <c r="H17" s="77"/>
      <c r="I17" s="77"/>
      <c r="J17"/>
      <c r="K17"/>
      <c r="L17"/>
      <c r="M17"/>
      <c r="N17"/>
      <c r="O17"/>
      <c r="P17"/>
      <c r="Q17"/>
    </row>
    <row r="18" spans="3:17" ht="17.25" x14ac:dyDescent="0.3">
      <c r="C18" s="14" t="s">
        <v>9</v>
      </c>
      <c r="D18" s="79"/>
      <c r="E18" s="79"/>
      <c r="F18"/>
      <c r="G18" s="14" t="s">
        <v>31</v>
      </c>
      <c r="H18" s="79"/>
      <c r="I18" s="79"/>
      <c r="J18"/>
      <c r="K18"/>
      <c r="L18"/>
      <c r="M18"/>
      <c r="N18"/>
      <c r="O18"/>
      <c r="P18"/>
      <c r="Q18"/>
    </row>
    <row r="19" spans="3:17" ht="17.25" x14ac:dyDescent="0.3">
      <c r="C19" s="13" t="s">
        <v>10</v>
      </c>
      <c r="D19" s="77"/>
      <c r="E19" s="77"/>
      <c r="F19"/>
      <c r="G19" s="13" t="s">
        <v>32</v>
      </c>
      <c r="H19" s="77"/>
      <c r="I19" s="77"/>
      <c r="J19"/>
      <c r="K19"/>
      <c r="L19"/>
      <c r="M19"/>
      <c r="N19"/>
      <c r="O19"/>
      <c r="P19"/>
      <c r="Q19"/>
    </row>
    <row r="20" spans="3:17" ht="17.25" x14ac:dyDescent="0.3">
      <c r="C20" s="14" t="s">
        <v>11</v>
      </c>
      <c r="D20" s="79"/>
      <c r="E20" s="79"/>
      <c r="F20"/>
      <c r="G20" s="14" t="s">
        <v>33</v>
      </c>
      <c r="H20" s="79"/>
      <c r="I20" s="79"/>
      <c r="J20"/>
      <c r="K20"/>
      <c r="L20"/>
      <c r="M20"/>
      <c r="N20"/>
      <c r="O20"/>
      <c r="P20"/>
      <c r="Q20"/>
    </row>
    <row r="21" spans="3:17" ht="17.25" x14ac:dyDescent="0.3">
      <c r="C21" s="15" t="s">
        <v>12</v>
      </c>
      <c r="D21" s="82"/>
      <c r="E21" s="82"/>
      <c r="F21"/>
      <c r="G21" s="15" t="s">
        <v>17</v>
      </c>
      <c r="H21" s="82"/>
      <c r="I21" s="82"/>
      <c r="J21"/>
      <c r="K21"/>
      <c r="L21"/>
      <c r="M21"/>
      <c r="N21"/>
      <c r="O21"/>
      <c r="P21"/>
      <c r="Q21"/>
    </row>
    <row r="22" spans="3:17" ht="17.25" x14ac:dyDescent="0.3">
      <c r="C22" s="72" t="s">
        <v>56</v>
      </c>
      <c r="D22" s="4">
        <f>SUBTOTAL(109,Tabelle2[Geschätzt])</f>
        <v>200</v>
      </c>
      <c r="E22" s="4">
        <f>SUBTOTAL(109,Tabelle2[Tatsächlich])</f>
        <v>50</v>
      </c>
      <c r="F22"/>
      <c r="G22" s="68" t="s">
        <v>56</v>
      </c>
      <c r="H22" s="4">
        <f>SUBTOTAL(109,Tabelle6[Geschätzt])</f>
        <v>0</v>
      </c>
      <c r="I22" s="4">
        <f>SUBTOTAL(109,Tabelle6[Tatsächlich])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61"/>
      <c r="D23" s="61"/>
      <c r="E23" s="61"/>
      <c r="F23"/>
      <c r="G23"/>
      <c r="H23"/>
      <c r="I23"/>
      <c r="J23"/>
      <c r="K23"/>
      <c r="L23"/>
      <c r="M23"/>
      <c r="N23"/>
      <c r="O23"/>
      <c r="P23"/>
      <c r="Q23"/>
    </row>
    <row r="24" spans="3:17" ht="21" customHeight="1" x14ac:dyDescent="0.3">
      <c r="C24" s="9" t="s">
        <v>13</v>
      </c>
      <c r="D24" s="39" t="s">
        <v>22</v>
      </c>
      <c r="E24" s="39" t="s">
        <v>23</v>
      </c>
      <c r="F24"/>
      <c r="G24" s="9" t="s">
        <v>34</v>
      </c>
      <c r="H24" s="39" t="s">
        <v>22</v>
      </c>
      <c r="I24" s="39" t="s">
        <v>23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14</v>
      </c>
      <c r="D25" s="83">
        <v>45</v>
      </c>
      <c r="E25" s="77">
        <v>45</v>
      </c>
      <c r="F25"/>
      <c r="G25" s="13" t="s">
        <v>35</v>
      </c>
      <c r="H25" s="77"/>
      <c r="I25" s="77"/>
      <c r="J25"/>
      <c r="K25"/>
      <c r="L25"/>
      <c r="M25"/>
      <c r="N25"/>
      <c r="O25"/>
      <c r="P25"/>
      <c r="Q25"/>
    </row>
    <row r="26" spans="3:17" ht="17.25" x14ac:dyDescent="0.3">
      <c r="C26" s="14" t="s">
        <v>15</v>
      </c>
      <c r="D26" s="84"/>
      <c r="E26" s="79"/>
      <c r="G26" s="16" t="s">
        <v>36</v>
      </c>
      <c r="H26" s="81"/>
      <c r="I26" s="81"/>
      <c r="J26"/>
      <c r="K26"/>
      <c r="L26"/>
      <c r="M26"/>
      <c r="N26"/>
      <c r="O26"/>
      <c r="P26"/>
      <c r="Q26"/>
    </row>
    <row r="27" spans="3:17" ht="17.25" x14ac:dyDescent="0.25">
      <c r="C27" s="15" t="s">
        <v>16</v>
      </c>
      <c r="D27" s="85"/>
      <c r="E27" s="82"/>
      <c r="G27" s="68" t="s">
        <v>56</v>
      </c>
      <c r="H27" s="4">
        <f>SUBTOTAL(109,Tabelle7[Geschätzt])</f>
        <v>0</v>
      </c>
      <c r="I27" s="4">
        <f>SUBTOTAL(109,Tabelle7[Tatsächlich])</f>
        <v>0</v>
      </c>
    </row>
    <row r="28" spans="3:17" ht="15" x14ac:dyDescent="0.25">
      <c r="C28" s="68" t="s">
        <v>56</v>
      </c>
      <c r="D28" s="4">
        <f>SUBTOTAL(109,Tabelle3[Geschätzt])</f>
        <v>45</v>
      </c>
      <c r="E28" s="4">
        <f>SUBTOTAL(109,Tabelle3[Tatsächlich])</f>
        <v>45</v>
      </c>
    </row>
    <row r="29" spans="3:17" ht="30" customHeight="1" x14ac:dyDescent="0.25">
      <c r="C29" s="61"/>
      <c r="D29" s="61"/>
      <c r="E29" s="61"/>
    </row>
    <row r="30" spans="3:17" ht="21" customHeight="1" x14ac:dyDescent="0.25">
      <c r="C30" s="9" t="s">
        <v>17</v>
      </c>
      <c r="D30" s="39" t="s">
        <v>22</v>
      </c>
      <c r="E30" s="39" t="s">
        <v>23</v>
      </c>
    </row>
    <row r="31" spans="3:17" ht="17.25" x14ac:dyDescent="0.25">
      <c r="C31" s="13" t="s">
        <v>18</v>
      </c>
      <c r="D31" s="77"/>
      <c r="E31" s="77"/>
    </row>
    <row r="32" spans="3:17" ht="17.25" x14ac:dyDescent="0.25">
      <c r="C32" s="14" t="s">
        <v>19</v>
      </c>
      <c r="D32" s="79"/>
      <c r="E32" s="79"/>
    </row>
    <row r="33" spans="3:5" ht="17.25" x14ac:dyDescent="0.25">
      <c r="C33" s="13" t="s">
        <v>20</v>
      </c>
      <c r="D33" s="77"/>
      <c r="E33" s="77"/>
    </row>
    <row r="34" spans="3:5" ht="17.25" x14ac:dyDescent="0.25">
      <c r="C34" s="16" t="s">
        <v>21</v>
      </c>
      <c r="D34" s="81"/>
      <c r="E34" s="81"/>
    </row>
    <row r="35" spans="3:5" ht="15" x14ac:dyDescent="0.25">
      <c r="C35" s="68" t="s">
        <v>56</v>
      </c>
      <c r="D35" s="4">
        <f>SUBTOTAL(109,Tabelle4[Geschätzt])</f>
        <v>0</v>
      </c>
      <c r="E35" s="4">
        <f>SUBTOTAL(109,Tabelle4[Tatsächlich])</f>
        <v>0</v>
      </c>
    </row>
    <row r="36" spans="3:5" ht="30" customHeight="1" x14ac:dyDescent="0.25"/>
    <row r="37" spans="3:5" s="62" customFormat="1" x14ac:dyDescent="0.25"/>
    <row r="38" spans="3:5" s="62" customFormat="1" x14ac:dyDescent="0.25"/>
    <row r="39" spans="3:5" s="62" customFormat="1" x14ac:dyDescent="0.25"/>
    <row r="40" spans="3:5" s="62" customFormat="1" x14ac:dyDescent="0.25"/>
    <row r="41" spans="3:5" s="62" customFormat="1" x14ac:dyDescent="0.25"/>
    <row r="42" spans="3:5" s="62" customFormat="1" x14ac:dyDescent="0.25"/>
    <row r="43" spans="3:5" s="62" customFormat="1" ht="30" customHeight="1" x14ac:dyDescent="0.25">
      <c r="C43" s="61"/>
      <c r="D43" s="61"/>
      <c r="E43" s="61"/>
    </row>
    <row r="44" spans="3:5" s="62" customFormat="1" x14ac:dyDescent="0.25"/>
    <row r="45" spans="3:5" s="62" customFormat="1" x14ac:dyDescent="0.25"/>
    <row r="46" spans="3:5" s="62" customFormat="1" x14ac:dyDescent="0.25"/>
    <row r="47" spans="3:5" s="62" customFormat="1" x14ac:dyDescent="0.25"/>
    <row r="48" spans="3:5" s="62" customFormat="1" x14ac:dyDescent="0.25"/>
    <row r="49" spans="3:5" s="62" customFormat="1" x14ac:dyDescent="0.25"/>
    <row r="50" spans="3:5" s="62" customFormat="1" x14ac:dyDescent="0.25"/>
    <row r="51" spans="3:5" s="62" customFormat="1" ht="30" customHeight="1" x14ac:dyDescent="0.25">
      <c r="C51" s="61"/>
      <c r="D51" s="61"/>
      <c r="E51" s="61"/>
    </row>
    <row r="52" spans="3:5" s="62" customFormat="1" x14ac:dyDescent="0.25"/>
    <row r="53" spans="3:5" s="62" customFormat="1" x14ac:dyDescent="0.25"/>
    <row r="54" spans="3:5" s="62" customFormat="1" x14ac:dyDescent="0.25"/>
    <row r="55" spans="3:5" s="62" customFormat="1" x14ac:dyDescent="0.25"/>
    <row r="56" spans="3:5" s="62" customFormat="1" x14ac:dyDescent="0.25"/>
    <row r="57" spans="3:5" s="62" customFormat="1" x14ac:dyDescent="0.25"/>
    <row r="58" spans="3:5" s="62" customFormat="1" x14ac:dyDescent="0.25"/>
    <row r="59" spans="3:5" s="62" customFormat="1" x14ac:dyDescent="0.25"/>
    <row r="60" spans="3:5" s="62" customFormat="1" x14ac:dyDescent="0.25"/>
    <row r="61" spans="3:5" s="62" customFormat="1" x14ac:dyDescent="0.25"/>
    <row r="62" spans="3:5" s="62" customFormat="1" x14ac:dyDescent="0.25"/>
    <row r="63" spans="3:5" s="62" customFormat="1" x14ac:dyDescent="0.25"/>
    <row r="64" spans="3:5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1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baseColWidth="10" defaultColWidth="8.88671875" defaultRowHeight="13.5" x14ac:dyDescent="0.25"/>
  <cols>
    <col min="1" max="1" width="6.88671875" style="1" customWidth="1"/>
    <col min="2" max="2" width="20.109375" style="1" customWidth="1"/>
    <col min="3" max="3" width="16.109375" style="1" customWidth="1"/>
    <col min="4" max="4" width="24.6640625" style="1" customWidth="1"/>
    <col min="5" max="5" width="14.21875" style="7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7"/>
      <c r="E1" s="31"/>
      <c r="F1" s="30"/>
      <c r="G1" s="46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0" t="s">
        <v>0</v>
      </c>
      <c r="C3" s="100"/>
      <c r="D3" s="100"/>
      <c r="E3" s="100"/>
      <c r="F3" s="100"/>
      <c r="G3" s="100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97" t="s">
        <v>57</v>
      </c>
      <c r="G4" s="97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6"/>
      <c r="B6" s="32"/>
      <c r="C6" s="32"/>
      <c r="D6" s="59"/>
      <c r="E6" s="48"/>
      <c r="F6" s="32" t="s">
        <v>22</v>
      </c>
      <c r="G6" s="32" t="s">
        <v>23</v>
      </c>
    </row>
    <row r="7" spans="1:18" ht="18" x14ac:dyDescent="0.25">
      <c r="B7" s="57" t="s">
        <v>38</v>
      </c>
      <c r="C7" s="68"/>
      <c r="D7" s="73"/>
      <c r="E7" s="1"/>
      <c r="F7" s="58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60" t="s">
        <v>39</v>
      </c>
    </row>
    <row r="10" spans="1:18" ht="18" x14ac:dyDescent="0.25">
      <c r="A10" s="3"/>
      <c r="B10" s="8" t="s">
        <v>22</v>
      </c>
      <c r="C10" s="8" t="s">
        <v>23</v>
      </c>
      <c r="D10" s="8"/>
      <c r="E10" s="74"/>
      <c r="F10" s="8" t="s">
        <v>22</v>
      </c>
      <c r="G10" s="8" t="s">
        <v>23</v>
      </c>
    </row>
    <row r="11" spans="1:18" ht="17.25" x14ac:dyDescent="0.3">
      <c r="B11" s="40">
        <v>300</v>
      </c>
      <c r="C11" s="40">
        <v>278</v>
      </c>
      <c r="D11" s="40" t="s">
        <v>43</v>
      </c>
      <c r="E11" s="86">
        <v>5</v>
      </c>
      <c r="F11" s="87">
        <f>B11*E11</f>
        <v>1500</v>
      </c>
      <c r="G11" s="87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44</v>
      </c>
      <c r="E12" s="88">
        <v>2</v>
      </c>
      <c r="F12" s="89">
        <f>B12*E12</f>
        <v>394</v>
      </c>
      <c r="G12" s="89">
        <f>C12*E12</f>
        <v>390</v>
      </c>
    </row>
    <row r="13" spans="1:18" ht="17.25" x14ac:dyDescent="0.3">
      <c r="B13" s="41">
        <v>42</v>
      </c>
      <c r="C13" s="41">
        <v>51</v>
      </c>
      <c r="D13" s="41" t="s">
        <v>45</v>
      </c>
      <c r="E13" s="90">
        <v>1</v>
      </c>
      <c r="F13" s="91">
        <f>B13*E13</f>
        <v>42</v>
      </c>
      <c r="G13" s="91">
        <f>C13*E13</f>
        <v>51</v>
      </c>
    </row>
    <row r="14" spans="1:18" ht="15" x14ac:dyDescent="0.25">
      <c r="B14" s="69"/>
      <c r="C14" s="69"/>
      <c r="D14" s="69"/>
      <c r="E14" s="69"/>
      <c r="F14" s="63">
        <f>SUM(F11:F13)</f>
        <v>1936</v>
      </c>
      <c r="G14" s="63">
        <f>SUM(G11:G13)</f>
        <v>1831</v>
      </c>
    </row>
    <row r="15" spans="1:18" ht="14.25" x14ac:dyDescent="0.3">
      <c r="B15" s="99"/>
      <c r="C15" s="99"/>
      <c r="D15" s="99"/>
      <c r="E15" s="99"/>
      <c r="F15" s="99"/>
      <c r="G15" s="99"/>
    </row>
    <row r="16" spans="1:18" s="33" customFormat="1" ht="18.75" x14ac:dyDescent="0.25">
      <c r="A16" s="1"/>
      <c r="B16" s="60" t="s">
        <v>40</v>
      </c>
      <c r="C16" s="38"/>
      <c r="D16" s="38"/>
      <c r="E16" s="38"/>
      <c r="F16" s="38"/>
      <c r="G16" s="38"/>
    </row>
    <row r="17" spans="1:7" ht="18" x14ac:dyDescent="0.25">
      <c r="B17" s="39" t="s">
        <v>22</v>
      </c>
      <c r="C17" s="39" t="s">
        <v>23</v>
      </c>
      <c r="D17" s="39"/>
      <c r="E17" s="75"/>
      <c r="F17" s="39" t="s">
        <v>22</v>
      </c>
      <c r="G17" s="39" t="s">
        <v>23</v>
      </c>
    </row>
    <row r="18" spans="1:7" ht="17.25" x14ac:dyDescent="0.3">
      <c r="B18" s="40"/>
      <c r="C18" s="40"/>
      <c r="D18" s="40" t="s">
        <v>46</v>
      </c>
      <c r="E18" s="86"/>
      <c r="F18" s="43">
        <f>B18*E18</f>
        <v>0</v>
      </c>
      <c r="G18" s="43">
        <f>C18*E18</f>
        <v>0</v>
      </c>
    </row>
    <row r="19" spans="1:7" ht="17.25" x14ac:dyDescent="0.3">
      <c r="B19"/>
      <c r="C19"/>
      <c r="D19" s="36" t="s">
        <v>47</v>
      </c>
      <c r="E19" s="88"/>
      <c r="F19" s="37">
        <f>B19*E19</f>
        <v>0</v>
      </c>
      <c r="G19" s="37">
        <f>C19*E19</f>
        <v>0</v>
      </c>
    </row>
    <row r="20" spans="1:7" ht="17.25" x14ac:dyDescent="0.3">
      <c r="B20" s="41"/>
      <c r="C20" s="41"/>
      <c r="D20" s="41" t="s">
        <v>48</v>
      </c>
      <c r="E20" s="90"/>
      <c r="F20" s="42">
        <f>B20*E20</f>
        <v>0</v>
      </c>
      <c r="G20" s="42">
        <f>C20*E20</f>
        <v>0</v>
      </c>
    </row>
    <row r="21" spans="1:7" ht="15" x14ac:dyDescent="0.25">
      <c r="B21" s="69"/>
      <c r="C21" s="69"/>
      <c r="D21" s="69"/>
      <c r="E21" s="69"/>
      <c r="F21" s="63">
        <f>SUM(F18:F20)</f>
        <v>0</v>
      </c>
      <c r="G21" s="63">
        <f>SUM(G18:G20)</f>
        <v>0</v>
      </c>
    </row>
    <row r="22" spans="1:7" ht="14.25" x14ac:dyDescent="0.3">
      <c r="B22" s="99"/>
      <c r="C22" s="99"/>
      <c r="D22" s="99"/>
      <c r="E22" s="99"/>
      <c r="F22" s="99"/>
      <c r="G22" s="99"/>
    </row>
    <row r="23" spans="1:7" s="33" customFormat="1" ht="18.75" x14ac:dyDescent="0.25">
      <c r="A23" s="1"/>
      <c r="B23" s="60" t="s">
        <v>41</v>
      </c>
      <c r="C23" s="38"/>
      <c r="D23" s="38"/>
      <c r="E23" s="38"/>
      <c r="F23" s="38"/>
      <c r="G23" s="38"/>
    </row>
    <row r="24" spans="1:7" ht="18" x14ac:dyDescent="0.25">
      <c r="B24" s="39" t="s">
        <v>22</v>
      </c>
      <c r="C24" s="39" t="s">
        <v>23</v>
      </c>
      <c r="D24" s="39"/>
      <c r="E24" s="75"/>
      <c r="F24" s="39" t="s">
        <v>22</v>
      </c>
      <c r="G24" s="39" t="s">
        <v>23</v>
      </c>
    </row>
    <row r="25" spans="1:7" ht="17.25" x14ac:dyDescent="0.3">
      <c r="B25" s="40"/>
      <c r="C25" s="40"/>
      <c r="D25" s="40" t="s">
        <v>49</v>
      </c>
      <c r="E25" s="86"/>
      <c r="F25" s="43">
        <f>B25*E25</f>
        <v>0</v>
      </c>
      <c r="G25" s="43">
        <f>C25*E25</f>
        <v>0</v>
      </c>
    </row>
    <row r="26" spans="1:7" ht="17.25" x14ac:dyDescent="0.3">
      <c r="B26"/>
      <c r="C26"/>
      <c r="D26" s="36" t="s">
        <v>50</v>
      </c>
      <c r="E26" s="88"/>
      <c r="F26" s="37">
        <f>B26*E26</f>
        <v>0</v>
      </c>
      <c r="G26" s="37">
        <f>C26*E26</f>
        <v>0</v>
      </c>
    </row>
    <row r="27" spans="1:7" ht="17.25" x14ac:dyDescent="0.3">
      <c r="B27" s="41"/>
      <c r="C27" s="41"/>
      <c r="D27" s="41" t="s">
        <v>51</v>
      </c>
      <c r="E27" s="90"/>
      <c r="F27" s="42">
        <f>B27*E27</f>
        <v>0</v>
      </c>
      <c r="G27" s="42">
        <f>C27*E27</f>
        <v>0</v>
      </c>
    </row>
    <row r="28" spans="1:7" ht="15" x14ac:dyDescent="0.25">
      <c r="B28" s="69"/>
      <c r="C28" s="69"/>
      <c r="D28" s="69"/>
      <c r="E28" s="69"/>
      <c r="F28" s="63">
        <f>SUM(F25:F27)</f>
        <v>0</v>
      </c>
      <c r="G28" s="63">
        <f>SUM(G25:G27)</f>
        <v>0</v>
      </c>
    </row>
    <row r="29" spans="1:7" ht="14.25" x14ac:dyDescent="0.3">
      <c r="B29" s="99"/>
      <c r="C29" s="99"/>
      <c r="D29" s="99"/>
      <c r="E29" s="99"/>
      <c r="F29" s="99"/>
      <c r="G29" s="99"/>
    </row>
    <row r="30" spans="1:7" s="33" customFormat="1" ht="18.75" x14ac:dyDescent="0.25">
      <c r="A30" s="1"/>
      <c r="B30" s="60" t="s">
        <v>42</v>
      </c>
      <c r="C30" s="38"/>
      <c r="D30" s="38"/>
      <c r="E30" s="38"/>
      <c r="F30" s="38"/>
      <c r="G30" s="38"/>
    </row>
    <row r="31" spans="1:7" ht="18" x14ac:dyDescent="0.25">
      <c r="B31" s="39" t="s">
        <v>22</v>
      </c>
      <c r="C31" s="39" t="s">
        <v>23</v>
      </c>
      <c r="D31" s="39"/>
      <c r="E31" s="75"/>
      <c r="F31" s="39" t="s">
        <v>22</v>
      </c>
      <c r="G31" s="39" t="s">
        <v>23</v>
      </c>
    </row>
    <row r="32" spans="1:7" ht="17.25" x14ac:dyDescent="0.3">
      <c r="B32" s="40"/>
      <c r="C32" s="40"/>
      <c r="D32" s="40" t="s">
        <v>52</v>
      </c>
      <c r="E32" s="86"/>
      <c r="F32" s="87">
        <f>B32*E32</f>
        <v>0</v>
      </c>
      <c r="G32" s="87">
        <f>C32*E32</f>
        <v>0</v>
      </c>
    </row>
    <row r="33" spans="2:7" ht="17.25" x14ac:dyDescent="0.3">
      <c r="B33"/>
      <c r="C33"/>
      <c r="D33" s="36" t="s">
        <v>52</v>
      </c>
      <c r="E33" s="88"/>
      <c r="F33" s="89">
        <f>B33*E33</f>
        <v>0</v>
      </c>
      <c r="G33" s="89">
        <f>C33*E33</f>
        <v>0</v>
      </c>
    </row>
    <row r="34" spans="2:7" ht="17.25" x14ac:dyDescent="0.3">
      <c r="B34" s="40"/>
      <c r="C34" s="40"/>
      <c r="D34" s="40" t="s">
        <v>52</v>
      </c>
      <c r="E34" s="86"/>
      <c r="F34" s="87">
        <f>B34*E34</f>
        <v>0</v>
      </c>
      <c r="G34" s="87">
        <f>C34*E34</f>
        <v>0</v>
      </c>
    </row>
    <row r="35" spans="2:7" ht="17.25" x14ac:dyDescent="0.3">
      <c r="B35" s="92"/>
      <c r="C35" s="92"/>
      <c r="D35" s="92" t="s">
        <v>52</v>
      </c>
      <c r="E35" s="102"/>
      <c r="F35" s="93">
        <f>B35*E35</f>
        <v>0</v>
      </c>
      <c r="G35" s="93">
        <f>C35*E35</f>
        <v>0</v>
      </c>
    </row>
    <row r="36" spans="2:7" ht="15" x14ac:dyDescent="0.25">
      <c r="B36" s="69"/>
      <c r="C36" s="69"/>
      <c r="D36" s="69"/>
      <c r="E36" s="69"/>
      <c r="F36" s="63">
        <f>SUM(F32:F35)</f>
        <v>0</v>
      </c>
      <c r="G36" s="63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baseColWidth="10" defaultColWidth="8.88671875"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37" style="1" customWidth="1"/>
    <col min="7" max="7" width="36.3320312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7"/>
      <c r="E1" s="31"/>
      <c r="F1" s="30"/>
      <c r="G1" s="46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0" t="s">
        <v>0</v>
      </c>
      <c r="C3" s="100"/>
      <c r="D3" s="100"/>
      <c r="E3" s="100"/>
      <c r="F3" s="100"/>
      <c r="G3" s="100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50"/>
      <c r="F4" s="97" t="s">
        <v>55</v>
      </c>
      <c r="G4" s="97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22</v>
      </c>
      <c r="G6" s="8" t="s">
        <v>23</v>
      </c>
    </row>
    <row r="7" spans="1:19" ht="18" customHeight="1" x14ac:dyDescent="0.25">
      <c r="A7" s="3"/>
      <c r="B7" s="64" t="s">
        <v>38</v>
      </c>
      <c r="C7" s="65"/>
      <c r="D7" s="65"/>
      <c r="E7" s="65"/>
      <c r="F7" s="51">
        <f>Einnahmen!F7</f>
        <v>1936</v>
      </c>
      <c r="G7" s="51">
        <f>Einnahmen!G7</f>
        <v>1831</v>
      </c>
    </row>
    <row r="8" spans="1:19" ht="18" customHeight="1" x14ac:dyDescent="0.25">
      <c r="B8" s="66" t="s">
        <v>53</v>
      </c>
      <c r="C8" s="67"/>
      <c r="D8" s="67"/>
      <c r="E8" s="67"/>
      <c r="F8" s="52">
        <f>Ausgaben!H7</f>
        <v>1145</v>
      </c>
      <c r="G8" s="52">
        <f>Ausgaben!I7</f>
        <v>395</v>
      </c>
    </row>
    <row r="9" spans="1:19" ht="18" customHeight="1" x14ac:dyDescent="0.25">
      <c r="B9" s="101" t="s">
        <v>54</v>
      </c>
      <c r="C9" s="101"/>
      <c r="D9" s="62"/>
      <c r="E9" s="62"/>
      <c r="F9" s="4">
        <f>F7-F8</f>
        <v>791</v>
      </c>
      <c r="G9" s="4">
        <f>G7-G8</f>
        <v>1436</v>
      </c>
    </row>
    <row r="10" spans="1:19" ht="18" customHeight="1" x14ac:dyDescent="0.25"/>
  </sheetData>
  <mergeCells count="3">
    <mergeCell ref="B3:G3"/>
    <mergeCell ref="F4:G4"/>
    <mergeCell ref="B9:C9"/>
  </mergeCells>
  <phoneticPr fontId="2" type="noConversion"/>
  <pageMargins left="1" right="0.75" top="0.75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Ausgaben</vt:lpstr>
      <vt:lpstr>Einnahmen</vt:lpstr>
      <vt:lpstr>Zusammenfassung</vt:lpstr>
      <vt:lpstr>Einnahmen!Druckbereich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2019-06-05T08:50:31Z</dcterms:modified>
</cp:coreProperties>
</file>