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worksheets/sheet31.xml" ContentType="application/vnd.openxmlformats-officedocument.spreadsheetml.worksheet+xml"/>
  <Override PartName="/xl/tables/table31.xml" ContentType="application/vnd.openxmlformats-officedocument.spreadsheetml.table+xml"/>
  <Override PartName="/xl/drawings/drawing31.xml" ContentType="application/vnd.openxmlformats-officedocument.drawing+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worksheets/sheet22.xml" ContentType="application/vnd.openxmlformats-officedocument.spreadsheetml.worksheet+xml"/>
  <Override PartName="/xl/tables/table22.xml" ContentType="application/vnd.openxmlformats-officedocument.spreadsheetml.table+xml"/>
  <Override PartName="/xl/drawings/drawing22.xml" ContentType="application/vnd.openxmlformats-officedocument.drawing+xml"/>
  <Override PartName="/xl/worksheets/sheet13.xml" ContentType="application/vnd.openxmlformats-officedocument.spreadsheetml.worksheet+xml"/>
  <Override PartName="/xl/tables/table13.xml" ContentType="application/vnd.openxmlformats-officedocument.spreadsheetml.table+xml"/>
  <Override PartName="/xl/drawings/drawing13.xml" ContentType="application/vnd.openxmlformats-officedocument.drawing+xml"/>
  <Override PartName="/xl/worksheets/sheet64.xml" ContentType="application/vnd.openxmlformats-officedocument.spreadsheetml.worksheet+xml"/>
  <Override PartName="/xl/tables/table64.xml" ContentType="application/vnd.openxmlformats-officedocument.spreadsheetml.table+xml"/>
  <Override PartName="/customXml/item13.xml" ContentType="application/xml"/>
  <Override PartName="/customXml/itemProps13.xml" ContentType="application/vnd.openxmlformats-officedocument.customXmlProperties+xml"/>
  <Override PartName="/xl/worksheets/sheet55.xml" ContentType="application/vnd.openxmlformats-officedocument.spreadsheetml.worksheet+xml"/>
  <Override PartName="/xl/tables/table55.xml" ContentType="application/vnd.openxmlformats-officedocument.spreadsheetml.table+xml"/>
  <Override PartName="/xl/drawings/drawing54.xml" ContentType="application/vnd.openxmlformats-officedocument.drawing+xml"/>
  <Override PartName="/xl/calcChain.xml" ContentType="application/vnd.openxmlformats-officedocument.spreadsheetml.calcChain+xml"/>
  <Override PartName="/xl/worksheets/sheet46.xml" ContentType="application/vnd.openxmlformats-officedocument.spreadsheetml.worksheet+xml"/>
  <Override PartName="/xl/tables/table46.xml" ContentType="application/vnd.openxmlformats-officedocument.spreadsheetml.table+xml"/>
  <Override PartName="/xl/drawings/drawing45.xml" ContentType="application/vnd.openxmlformats-officedocument.drawing+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filterPrivacy="1"/>
  <xr:revisionPtr revIDLastSave="0" documentId="13_ncr:1_{B2E2A8A8-EA09-4C0A-9AE2-A39B538D02A7}" xr6:coauthVersionLast="47" xr6:coauthVersionMax="47" xr10:uidLastSave="{00000000-0000-0000-0000-000000000000}"/>
  <bookViews>
    <workbookView xWindow="-120" yWindow="-120" windowWidth="29040" windowHeight="17640" xr2:uid="{00000000-000D-0000-FFFF-FFFF00000000}"/>
  </bookViews>
  <sheets>
    <sheet name="Dashboard" sheetId="1" r:id="rId1"/>
    <sheet name="Umsatz" sheetId="2" r:id="rId2"/>
    <sheet name="Einkünfte" sheetId="5" r:id="rId3"/>
    <sheet name="Ausgaben" sheetId="3" r:id="rId4"/>
    <sheet name="Steuern" sheetId="4" r:id="rId5"/>
    <sheet name="Kategorien" sheetId="7" r:id="rId6"/>
  </sheets>
  <definedNames>
    <definedName name="Arbeitsmappe_Datumsangaben">Dashboard!$C$1</definedName>
    <definedName name="Arbeitsmappe_Titel">Dashboard!$B$1</definedName>
    <definedName name="Firmenname">Dashboard!$B$2</definedName>
    <definedName name="Nettogewinn">Dashboard!$E$20</definedName>
    <definedName name="_xlnm.Print_Titles" localSheetId="3">Ausgaben!$4:$4</definedName>
    <definedName name="_xlnm.Print_Titles" localSheetId="0">Dashboard!$7:$7</definedName>
    <definedName name="_xlnm.Print_Titles" localSheetId="2">Einkünfte!$4:$4</definedName>
    <definedName name="_xlnm.Print_Titles" localSheetId="5">Kategorien!$1:$1</definedName>
    <definedName name="_xlnm.Print_Titles" localSheetId="4">Steuern!$4:$4</definedName>
    <definedName name="_xlnm.Print_Titles" localSheetId="1">Umsatz!$4:$4</definedName>
    <definedName name="Summe_Allgemeines_und_Verwaltung">Dashboard!$E$12</definedName>
    <definedName name="Summe_Betriebsausgaben">Dashboard!$E$18</definedName>
    <definedName name="Summe_Einkünfte_aus_Betrieb">Dashboard!$E$19</definedName>
    <definedName name="Summe_Forschung_und_Entwicklung">Dashboard!$E$11</definedName>
    <definedName name="Summe_Sonstige_Ausgaben">Dashboard!$E$13</definedName>
    <definedName name="Summe_Sonstige_Einkünfte">Dashboard!$E$14</definedName>
    <definedName name="Summe_Steuern">Dashboard!$E$15</definedName>
    <definedName name="Summe_Umsatzerlös">Dashboard!$E$8</definedName>
    <definedName name="Summe_Umsatzkosten">Dashboard!$E$9</definedName>
    <definedName name="Summe_Vertrieb_und_Marketing">Dashboard!$E$10</definedName>
    <definedName name="Summo_Bruttogewinn">Dashboard!$E$17</definedName>
    <definedName name="Titel1">Dashboard[[#Headers],[Zusammenfassung]]</definedName>
    <definedName name="Titel2">Umsatzerlös_1[[#Headers],[Umsatzerlösart]]</definedName>
    <definedName name="Titel3">Einkünfte[[#Headers],[Art der Einkünfte]]</definedName>
    <definedName name="Titel4">Betriebsausgaben[[#Headers],[Ausgabenart]]</definedName>
    <definedName name="Titel5">Steuern[[#Headers],[Art]]</definedName>
    <definedName name="Titel6">Kategorien[[#Headers],[Kategorien]]</definedName>
    <definedName name="Umsatzerlös">SUMIFS(Umsatzerlös_1[Aktueller Zeitraum],Umsatzerlös_1[Umsatzerlösart],"Umsatzerlös")</definedName>
    <definedName name="Zeilentitelbereich1..C3">Umsatz!$B$3</definedName>
    <definedName name="Zeilentitelbereich1..C3.3">Einkünfte!$B$3</definedName>
    <definedName name="Zeilentitelbereich1..C3.4">Ausgaben!$B$3</definedName>
    <definedName name="Zeilentitelbereich1..C3.5">Steuern!$B$3</definedName>
    <definedName name="Zeilentitelbereich1..C4">Dashboard!$B$3</definedName>
    <definedName name="Zeilentitelbereich2..H20">Dashboard!$B$17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2" i="1" l="1"/>
  <c r="F12" i="1"/>
  <c r="E12" i="1"/>
  <c r="D12" i="1"/>
  <c r="C12" i="1"/>
  <c r="H12" i="1"/>
  <c r="H9" i="1"/>
  <c r="H8" i="1"/>
  <c r="G9" i="1"/>
  <c r="G8" i="1"/>
  <c r="F9" i="1"/>
  <c r="F8" i="1"/>
  <c r="E9" i="1"/>
  <c r="E8" i="1"/>
  <c r="D9" i="1"/>
  <c r="D8" i="1"/>
  <c r="C9" i="1"/>
  <c r="C8" i="1"/>
  <c r="I6" i="2"/>
  <c r="I7" i="2"/>
  <c r="I8" i="2"/>
  <c r="I9" i="2"/>
  <c r="I10" i="2"/>
  <c r="I11" i="2"/>
  <c r="I12" i="2"/>
  <c r="I5" i="2"/>
  <c r="H6" i="2"/>
  <c r="H7" i="2"/>
  <c r="H8" i="2"/>
  <c r="H9" i="2"/>
  <c r="H10" i="2"/>
  <c r="H11" i="2"/>
  <c r="H12" i="2"/>
  <c r="H5" i="2"/>
  <c r="C3" i="2" l="1"/>
  <c r="G6" i="5" l="1"/>
  <c r="H7" i="4"/>
  <c r="G7" i="4"/>
  <c r="G9" i="3"/>
  <c r="G17" i="3" l="1"/>
  <c r="G18" i="3"/>
  <c r="G9" i="4"/>
  <c r="I9" i="4" l="1"/>
  <c r="I8" i="4"/>
  <c r="I7" i="4"/>
  <c r="I6" i="4"/>
  <c r="H9" i="4"/>
  <c r="H8" i="4"/>
  <c r="H6" i="4"/>
  <c r="I6" i="5"/>
  <c r="H6" i="5"/>
  <c r="H5" i="5" l="1"/>
  <c r="I5" i="4" l="1"/>
  <c r="I10" i="4"/>
  <c r="H15" i="1" s="1"/>
  <c r="H5" i="4"/>
  <c r="H10" i="4" s="1"/>
  <c r="G15" i="1" s="1"/>
  <c r="G5" i="4"/>
  <c r="G6" i="4"/>
  <c r="G8" i="4"/>
  <c r="F10" i="4"/>
  <c r="C3" i="4" s="1"/>
  <c r="E10" i="4"/>
  <c r="D15" i="1" s="1"/>
  <c r="D10" i="4"/>
  <c r="C15" i="1" s="1"/>
  <c r="I5" i="3"/>
  <c r="I6" i="3"/>
  <c r="I7" i="3"/>
  <c r="I8" i="3"/>
  <c r="I9" i="3"/>
  <c r="I10" i="3"/>
  <c r="I11" i="3"/>
  <c r="I12" i="3"/>
  <c r="I13" i="3"/>
  <c r="I14" i="3"/>
  <c r="I15" i="3"/>
  <c r="I16" i="3"/>
  <c r="I17" i="3"/>
  <c r="I18" i="3"/>
  <c r="I19" i="3"/>
  <c r="I20" i="3"/>
  <c r="I21" i="3"/>
  <c r="I22" i="3"/>
  <c r="I23" i="3"/>
  <c r="I24" i="3"/>
  <c r="H5" i="3"/>
  <c r="H6" i="3"/>
  <c r="H7" i="3"/>
  <c r="H8" i="3"/>
  <c r="H9" i="3"/>
  <c r="H10" i="3"/>
  <c r="H11" i="3"/>
  <c r="H12" i="3"/>
  <c r="H13" i="3"/>
  <c r="H14" i="3"/>
  <c r="H15" i="3"/>
  <c r="H16" i="3"/>
  <c r="H17" i="3"/>
  <c r="H18" i="3"/>
  <c r="H19" i="3"/>
  <c r="H20" i="3"/>
  <c r="H21" i="3"/>
  <c r="H22" i="3"/>
  <c r="H23" i="3"/>
  <c r="H24" i="3"/>
  <c r="G5" i="3"/>
  <c r="G6" i="3"/>
  <c r="G7" i="3"/>
  <c r="G8" i="3"/>
  <c r="G10" i="3"/>
  <c r="G11" i="3"/>
  <c r="G12" i="3"/>
  <c r="G13" i="3"/>
  <c r="G14" i="3"/>
  <c r="G15" i="3"/>
  <c r="G16" i="3"/>
  <c r="G19" i="3"/>
  <c r="G20" i="3"/>
  <c r="G21" i="3"/>
  <c r="G22" i="3"/>
  <c r="G23" i="3"/>
  <c r="G24" i="3"/>
  <c r="F25" i="3"/>
  <c r="C3" i="3" s="1"/>
  <c r="E25" i="3"/>
  <c r="D25" i="3"/>
  <c r="I5" i="5"/>
  <c r="H7" i="5"/>
  <c r="G14" i="1" s="1"/>
  <c r="G5" i="5"/>
  <c r="F7" i="5"/>
  <c r="C3" i="5" s="1"/>
  <c r="E7" i="5"/>
  <c r="D7" i="5"/>
  <c r="C14" i="1" s="1"/>
  <c r="B2" i="4"/>
  <c r="B1" i="4"/>
  <c r="B2" i="3"/>
  <c r="B1" i="3"/>
  <c r="B2" i="5"/>
  <c r="B1" i="5"/>
  <c r="B2" i="2"/>
  <c r="B1" i="2"/>
  <c r="E14" i="1"/>
  <c r="E10" i="1"/>
  <c r="E11" i="1"/>
  <c r="E15" i="1"/>
  <c r="C11" i="1"/>
  <c r="D11" i="1"/>
  <c r="D10" i="1"/>
  <c r="C10" i="1"/>
  <c r="D14" i="1"/>
  <c r="F13" i="2"/>
  <c r="E13" i="2"/>
  <c r="D13" i="2"/>
  <c r="H10" i="1"/>
  <c r="H13" i="2"/>
  <c r="I13" i="2"/>
  <c r="G6" i="2" l="1"/>
  <c r="G7" i="2"/>
  <c r="G8" i="2"/>
  <c r="G9" i="2"/>
  <c r="G10" i="2"/>
  <c r="G11" i="2"/>
  <c r="G12" i="2"/>
  <c r="G5" i="2"/>
  <c r="C13" i="1"/>
  <c r="C18" i="1" s="1"/>
  <c r="H11" i="1"/>
  <c r="E13" i="1"/>
  <c r="G11" i="1"/>
  <c r="G10" i="1"/>
  <c r="I25" i="3"/>
  <c r="H13" i="1" s="1"/>
  <c r="H25" i="3"/>
  <c r="D13" i="1"/>
  <c r="D18" i="1" s="1"/>
  <c r="I7" i="5"/>
  <c r="H14" i="1" s="1"/>
  <c r="D17" i="1"/>
  <c r="E18" i="1"/>
  <c r="F18" i="1" s="1"/>
  <c r="C17" i="1"/>
  <c r="G7" i="5"/>
  <c r="F14" i="1" s="1"/>
  <c r="F11" i="1"/>
  <c r="F10" i="1"/>
  <c r="G10" i="4"/>
  <c r="F15" i="1" s="1"/>
  <c r="E17" i="1"/>
  <c r="C3" i="1" s="1"/>
  <c r="C19" i="1" l="1"/>
  <c r="C20" i="1" s="1"/>
  <c r="H18" i="1"/>
  <c r="D19" i="1"/>
  <c r="D20" i="1" s="1"/>
  <c r="G17" i="1"/>
  <c r="G13" i="1"/>
  <c r="G18" i="1"/>
  <c r="G13" i="2"/>
  <c r="E19" i="1"/>
  <c r="H17" i="1"/>
  <c r="F17" i="1"/>
  <c r="G19" i="1" l="1"/>
  <c r="E20" i="1"/>
  <c r="C4" i="1" s="1"/>
  <c r="H19" i="1"/>
  <c r="F19" i="1"/>
  <c r="F20" i="1" l="1"/>
  <c r="H20" i="1"/>
  <c r="G20" i="1"/>
  <c r="G25" i="3"/>
  <c r="F13" i="1" s="1"/>
</calcChain>
</file>

<file path=xl/sharedStrings.xml><?xml version="1.0" encoding="utf-8"?>
<sst xmlns="http://schemas.openxmlformats.org/spreadsheetml/2006/main" count="146" uniqueCount="74">
  <si>
    <t>Firmenname</t>
  </si>
  <si>
    <t>Aktuelle Bruttogewinnspanne [L/J]</t>
  </si>
  <si>
    <t>Aktuelle Umsatzrendite [T/J]</t>
  </si>
  <si>
    <t>Ändern Sie nicht die Kategorien auf diesem Arbeitsblatt, da sonst die Formeln unterbrochen werden können. Verwenden Sie das Arbeitsblatt "Kategorie", um Kategorien hinzuzufügen und die entsprechenden Arbeitsblätter mit Einträgen zu aktualisieren. Dieses Arbeitsblatt wird automatisch aktualisiert.</t>
  </si>
  <si>
    <t>Zusammenfassung</t>
  </si>
  <si>
    <t>Gesamtumsatzerlös [J]</t>
  </si>
  <si>
    <t>Gesamtvertriebskosten [K]</t>
  </si>
  <si>
    <t>Gesamtausgaben für Vertrieb und Marketing [M]</t>
  </si>
  <si>
    <t>Gesamtausgaben für Forschung und Entwicklung [N]</t>
  </si>
  <si>
    <t>Gesamtausgaben für Allgemeines und Verwaltung [O]</t>
  </si>
  <si>
    <t>Summe sonstige Betriebsausgaben [P]</t>
  </si>
  <si>
    <t>Sonstige Einkünfte [S]</t>
  </si>
  <si>
    <t>Gesamtsteuern [T]</t>
  </si>
  <si>
    <t>Bruttogewinn [L=J-K]</t>
  </si>
  <si>
    <t>Summe Betriebsausgaben [Q=M+N+O+P]</t>
  </si>
  <si>
    <t>Einkünfte aus Betrieb [R=L-Q]</t>
  </si>
  <si>
    <t>Nettogewinn [U=R+S-T]</t>
  </si>
  <si>
    <t>Für [Monat oder Jahr] mit Ende am [Tag.Monat.Jahr]</t>
  </si>
  <si>
    <t>Angabe in Tausendern</t>
  </si>
  <si>
    <t>Summe vorheriger Zeitraum</t>
  </si>
  <si>
    <t>Summe Budget</t>
  </si>
  <si>
    <t>Summe aktueller
Zeitraum</t>
  </si>
  <si>
    <t>Summe aktueller Zeitraum als % vom Umsatz</t>
  </si>
  <si>
    <t>Summe % Änderung gegenüber vorherigem Zeitraum</t>
  </si>
  <si>
    <t>Summe % Änderung gegenüber Budget</t>
  </si>
  <si>
    <t>Umsatzerlös</t>
  </si>
  <si>
    <t>Umsatzerlösart</t>
  </si>
  <si>
    <t>Vertriebskosten</t>
  </si>
  <si>
    <t>Gesamtumsatzerlös</t>
  </si>
  <si>
    <t>Beschreibung</t>
  </si>
  <si>
    <t>Produkt/Dienstleistung 1</t>
  </si>
  <si>
    <t>Produkt/Dienstleistung 2</t>
  </si>
  <si>
    <t>Produkt/Dienstleistung 3</t>
  </si>
  <si>
    <t>Produkt/Dienstleistung 4</t>
  </si>
  <si>
    <t>Vorheriger Zeitraum</t>
  </si>
  <si>
    <t>Budget</t>
  </si>
  <si>
    <t>Aktueller Zeitraum</t>
  </si>
  <si>
    <t>Aktueller Zeitraum als % vom Umsatz</t>
  </si>
  <si>
    <t>% Änderung gegenüber vorherigem Zeitraum</t>
  </si>
  <si>
    <t>% Änderung gegenüber Budget</t>
  </si>
  <si>
    <t>Einkünfte</t>
  </si>
  <si>
    <t>Art der Einkünfte</t>
  </si>
  <si>
    <t>Summe Einkünfte aus Verkauf</t>
  </si>
  <si>
    <t>Sonstige Einkünfte</t>
  </si>
  <si>
    <t>Betriebsausgaben</t>
  </si>
  <si>
    <t>Ausgabenart</t>
  </si>
  <si>
    <t>Vertrieb und Marketing</t>
  </si>
  <si>
    <t>Forschung und Entwicklung</t>
  </si>
  <si>
    <t>Allgemeines und Verwaltung</t>
  </si>
  <si>
    <t>Summe Betriebsausgaben</t>
  </si>
  <si>
    <t>Werbung</t>
  </si>
  <si>
    <t>Direktmarketing</t>
  </si>
  <si>
    <t>Sonstige Ausgaben (angeben)</t>
  </si>
  <si>
    <t>Technologielizenzen</t>
  </si>
  <si>
    <t xml:space="preserve">Patente </t>
  </si>
  <si>
    <t>Löhne und Gehälter</t>
  </si>
  <si>
    <t>Fremdleistungen</t>
  </si>
  <si>
    <t>Betriebsmittel</t>
  </si>
  <si>
    <t>Verpflegung und Bewirtung</t>
  </si>
  <si>
    <t>Miete</t>
  </si>
  <si>
    <t>Telefon</t>
  </si>
  <si>
    <t>Nebenkosten</t>
  </si>
  <si>
    <t>Abschreibung</t>
  </si>
  <si>
    <t>Versicherungen</t>
  </si>
  <si>
    <t>Reparaturen und Wartung</t>
  </si>
  <si>
    <t>Steuern</t>
  </si>
  <si>
    <t>Art</t>
  </si>
  <si>
    <t>Steuern gesamt</t>
  </si>
  <si>
    <t>Einkommensteuern</t>
  </si>
  <si>
    <t>Lohnsteuern</t>
  </si>
  <si>
    <t>Grundsteuern</t>
  </si>
  <si>
    <t>Sonstige Steuern (angeben)</t>
  </si>
  <si>
    <t>Kategorien</t>
  </si>
  <si>
    <t>Gewinn - und Verlustrechnung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</si>
</sst>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00\ &quot;€&quot;_-;\-* #,##0.00\ &quot;€&quot;_-;_-* &quot;-&quot;??\ &quot;€&quot;_-;_-@_-"/>
  </numFmts>
  <fonts count="12" x14ac:knownFonts="1">
    <font>
      <sz val="1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6"/>
      <color theme="1" tint="0.14996795556505021"/>
      <name val="Franklin Gothic Medium"/>
      <family val="2"/>
      <scheme val="major"/>
    </font>
    <font>
      <sz val="11"/>
      <color theme="1" tint="0.14996795556505021"/>
      <name val="Franklin Gothic Medium"/>
      <family val="2"/>
      <scheme val="major"/>
    </font>
    <font>
      <sz val="12"/>
      <color theme="1" tint="0.14993743705557422"/>
      <name val="Franklin Gothic Medium"/>
      <family val="2"/>
      <scheme val="major"/>
    </font>
    <font>
      <sz val="10"/>
      <name val="Calibri"/>
      <family val="2"/>
      <scheme val="minor"/>
    </font>
    <font>
      <b/>
      <sz val="11"/>
      <color theme="1"/>
      <name val="Calibri"/>
      <family val="2"/>
      <scheme val="minor"/>
    </font>
    <font>
      <sz val="11"/>
      <name val="Calibri"/>
      <family val="2"/>
      <scheme val="minor"/>
    </font>
    <font>
      <sz val="11"/>
      <color theme="1" tint="0.14990691854609822"/>
      <name val="Franklin Gothic Medium"/>
      <family val="2"/>
      <scheme val="major"/>
    </font>
    <font>
      <b/>
      <sz val="12"/>
      <color theme="1" tint="0.14993743705557422"/>
      <name val="Franklin Gothic Medium"/>
      <family val="2"/>
      <scheme val="major"/>
    </font>
  </fonts>
  <fills count="6">
    <fill>
      <patternFill patternType="none"/>
    </fill>
    <fill>
      <patternFill patternType="gray125"/>
    </fill>
    <fill>
      <patternFill patternType="solid">
        <fgColor theme="9" tint="0.79998168889431442"/>
        <bgColor indexed="65"/>
      </patternFill>
    </fill>
    <fill>
      <patternFill patternType="solid">
        <fgColor theme="4" tint="0.59999389629810485"/>
        <bgColor indexed="65"/>
      </patternFill>
    </fill>
    <fill>
      <patternFill patternType="solid">
        <fgColor theme="4" tint="0.79998168889431442"/>
        <bgColor indexed="65"/>
      </patternFill>
    </fill>
    <fill>
      <patternFill patternType="solid">
        <fgColor theme="4" tint="0.79998168889431442"/>
        <bgColor indexed="64"/>
      </patternFill>
    </fill>
  </fills>
  <borders count="2">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s>
  <cellStyleXfs count="12">
    <xf numFmtId="0" fontId="0" fillId="0" borderId="0">
      <alignment wrapText="1"/>
    </xf>
    <xf numFmtId="0" fontId="11" fillId="0" borderId="0" applyNumberFormat="0" applyFill="0" applyProtection="0">
      <alignment vertical="center"/>
    </xf>
    <xf numFmtId="0" fontId="6" fillId="0" borderId="0" applyNumberFormat="0" applyFill="0" applyProtection="0">
      <alignment vertical="center"/>
    </xf>
    <xf numFmtId="0" fontId="5" fillId="0" borderId="0" applyNumberFormat="0" applyFill="0" applyProtection="0">
      <alignment vertical="center"/>
    </xf>
    <xf numFmtId="0" fontId="10" fillId="0" borderId="0" applyNumberFormat="0" applyFill="0" applyProtection="0">
      <alignment vertical="center" wrapText="1"/>
    </xf>
    <xf numFmtId="164" fontId="9" fillId="0" borderId="0" applyFont="0" applyFill="0" applyBorder="0" applyAlignment="0" applyProtection="0"/>
    <xf numFmtId="10" fontId="9" fillId="0" borderId="0" applyFont="0" applyFill="0" applyBorder="0" applyProtection="0">
      <alignment horizontal="right"/>
    </xf>
    <xf numFmtId="0" fontId="8" fillId="2" borderId="0" applyNumberFormat="0" applyBorder="0" applyAlignment="0" applyProtection="0"/>
    <xf numFmtId="0" fontId="4" fillId="0" borderId="0" applyNumberFormat="0" applyFill="0" applyBorder="0" applyProtection="0">
      <alignment vertical="center"/>
    </xf>
    <xf numFmtId="10" fontId="3" fillId="3" borderId="0" applyFont="0" applyBorder="0" applyProtection="0">
      <alignment horizontal="right"/>
    </xf>
    <xf numFmtId="0" fontId="5" fillId="0" borderId="0" applyNumberFormat="0" applyFill="0" applyBorder="0" applyProtection="0">
      <alignment wrapText="1"/>
    </xf>
    <xf numFmtId="10" fontId="2" fillId="4" borderId="0" applyBorder="0" applyProtection="0">
      <alignment horizontal="right"/>
    </xf>
  </cellStyleXfs>
  <cellXfs count="24">
    <xf numFmtId="0" fontId="0" fillId="0" borderId="0" xfId="0">
      <alignment wrapText="1"/>
    </xf>
    <xf numFmtId="0" fontId="6" fillId="0" borderId="0" xfId="2">
      <alignment vertical="center"/>
    </xf>
    <xf numFmtId="0" fontId="10" fillId="0" borderId="0" xfId="4">
      <alignment vertical="center" wrapText="1"/>
    </xf>
    <xf numFmtId="0" fontId="8" fillId="2" borderId="1" xfId="7" applyBorder="1"/>
    <xf numFmtId="0" fontId="8" fillId="2" borderId="1" xfId="7" applyNumberFormat="1" applyBorder="1" applyAlignment="1"/>
    <xf numFmtId="164" fontId="0" fillId="0" borderId="0" xfId="5" applyFont="1" applyAlignment="1">
      <alignment horizontal="right"/>
    </xf>
    <xf numFmtId="164" fontId="8" fillId="2" borderId="1" xfId="5" applyFont="1" applyFill="1" applyBorder="1" applyAlignment="1">
      <alignment horizontal="right"/>
    </xf>
    <xf numFmtId="164" fontId="0" fillId="0" borderId="0" xfId="5" applyFont="1" applyFill="1" applyBorder="1" applyAlignment="1">
      <alignment horizontal="right"/>
    </xf>
    <xf numFmtId="164" fontId="0" fillId="0" borderId="0" xfId="5" applyFont="1" applyFill="1" applyAlignment="1">
      <alignment horizontal="right"/>
    </xf>
    <xf numFmtId="10" fontId="0" fillId="0" borderId="0" xfId="6" applyFont="1">
      <alignment horizontal="right"/>
    </xf>
    <xf numFmtId="0" fontId="4" fillId="0" borderId="0" xfId="8">
      <alignment vertical="center"/>
    </xf>
    <xf numFmtId="164" fontId="10" fillId="0" borderId="0" xfId="5" applyFont="1" applyAlignment="1">
      <alignment vertical="center"/>
    </xf>
    <xf numFmtId="10" fontId="8" fillId="2" borderId="1" xfId="6" applyFont="1" applyFill="1" applyBorder="1">
      <alignment horizontal="right"/>
    </xf>
    <xf numFmtId="10" fontId="2" fillId="5" borderId="0" xfId="0" applyNumberFormat="1" applyFont="1" applyFill="1" applyAlignment="1">
      <alignment horizontal="right"/>
    </xf>
    <xf numFmtId="10" fontId="2" fillId="4" borderId="0" xfId="11" applyBorder="1">
      <alignment horizontal="right"/>
    </xf>
    <xf numFmtId="10" fontId="2" fillId="4" borderId="0" xfId="11">
      <alignment horizontal="right"/>
    </xf>
    <xf numFmtId="164" fontId="7" fillId="0" borderId="0" xfId="0" applyNumberFormat="1" applyFont="1" applyAlignment="1">
      <alignment horizontal="right"/>
    </xf>
    <xf numFmtId="164" fontId="0" fillId="0" borderId="0" xfId="0" applyNumberFormat="1" applyAlignment="1">
      <alignment horizontal="right"/>
    </xf>
    <xf numFmtId="10" fontId="1" fillId="5" borderId="0" xfId="0" applyNumberFormat="1" applyFont="1" applyFill="1" applyAlignment="1">
      <alignment horizontal="right"/>
    </xf>
    <xf numFmtId="164" fontId="0" fillId="0" borderId="0" xfId="0" applyNumberFormat="1" applyFont="1" applyAlignment="1">
      <alignment horizontal="right"/>
    </xf>
    <xf numFmtId="164" fontId="0" fillId="0" borderId="0" xfId="5" applyNumberFormat="1" applyFont="1" applyFill="1" applyBorder="1" applyAlignment="1">
      <alignment horizontal="right"/>
    </xf>
    <xf numFmtId="0" fontId="5" fillId="0" borderId="0" xfId="3">
      <alignment vertical="center"/>
    </xf>
    <xf numFmtId="0" fontId="5" fillId="0" borderId="0" xfId="10" applyFill="1">
      <alignment wrapText="1"/>
    </xf>
    <xf numFmtId="0" fontId="0" fillId="0" borderId="0" xfId="0">
      <alignment wrapText="1"/>
    </xf>
  </cellXfs>
  <cellStyles count="12">
    <cellStyle name="20% - Accent1" xfId="11" builtinId="30" customBuiltin="1"/>
    <cellStyle name="20% - Accent6" xfId="7" builtinId="50" customBuiltin="1"/>
    <cellStyle name="40% - Accent1" xfId="9" builtinId="31" customBuiltin="1"/>
    <cellStyle name="Currency" xfId="5" builtinId="4" customBuiltin="1"/>
    <cellStyle name="Explanatory Text" xfId="10" builtinId="53" customBuiltin="1"/>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 name="Percent" xfId="6" builtinId="5" customBuiltin="1"/>
    <cellStyle name="Title" xfId="8" builtinId="15" customBuiltin="1"/>
  </cellStyles>
  <dxfs count="44">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scheme val="minor"/>
      </font>
      <numFmt numFmtId="164" formatCode="_-* #,##0.00\ &quot;€&quot;_-;\-* #,##0.00\ &quot;€&quot;_-;_-* &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4" formatCode="_-* #,##0.00\ &quot;€&quot;_-;\-* #,##0.00\ &quot;€&quot;_-;_-* &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4" formatCode="_-* #,##0.00\ &quot;€&quot;_-;\-* #,##0.00\ &quot;€&quot;_-;_-* &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bottom/>
      </border>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64" formatCode="_-* #,##0.00\ &quot;€&quot;_-;\-* #,##0.00\ &quot;€&quot;_-;_-* &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4" formatCode="_-* #,##0.00\ &quot;€&quot;_-;\-* #,##0.00\ &quot;€&quot;_-;_-* &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4" formatCode="_-* #,##0.00\ &quot;€&quot;_-;\-* #,##0.00\ &quot;€&quot;_-;_-* &quot;-&quot;??\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4" formatCode="_-* #,##0.00\ &quot;€&quot;_-;\-* #,##0.00\ &quot;€&quot;_-;_-* &quot;-&quot;??\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4" formatCode="_-* #,##0.00\ &quot;€&quot;_-;\-* #,##0.00\ &quot;€&quot;_-;_-* &quot;-&quot;??\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4" formatCode="_-* #,##0.00\ &quot;€&quot;_-;\-* #,##0.00\ &quot;€&quot;_-;_-* &quot;-&quot;??\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4" tint="0.39994506668294322"/>
        </patternFill>
      </fill>
      <alignment horizontal="righ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4" formatCode="_-* #,##0.00\ &quot;€&quot;_-;\-* #,##0.00\ &quot;€&quot;_-;_-* &quot;-&quot;??\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4" formatCode="_-* #,##0.00\ &quot;€&quot;_-;\-* #,##0.00\ &quot;€&quot;_-;_-* &quot;-&quot;??\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4" formatCode="_-* #,##0.00\ &quot;€&quot;_-;\-* #,##0.00\ &quot;€&quot;_-;_-* &quot;-&quot;??\ &quot;€&quot;_-;_-@_-"/>
      <alignment horizontal="righ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4" tint="0.79998168889431442"/>
        </patternFill>
      </fill>
      <alignment horizontal="right" vertical="bottom" textRotation="0" wrapText="0" indent="0" justifyLastLine="0" shrinkToFit="0" readingOrder="0"/>
    </dxf>
    <dxf>
      <numFmt numFmtId="164" formatCode="_-* #,##0.00\ &quot;€&quot;_-;\-* #,##0.00\ &quot;€&quot;_-;_-* &quot;-&quot;??\ &quot;€&quot;_-;_-@_-"/>
    </dxf>
    <dxf>
      <numFmt numFmtId="164" formatCode="_-* #,##0.00\ &quot;€&quot;_-;\-* #,##0.00\ &quot;€&quot;_-;_-* &quot;-&quot;??\ &quot;€&quot;_-;_-@_-"/>
    </dxf>
    <dxf>
      <font>
        <color auto="1"/>
      </font>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color theme="4" tint="-0.499984740745262"/>
      </font>
    </dxf>
    <dxf>
      <font>
        <b/>
        <color theme="1"/>
      </font>
      <border>
        <top style="double">
          <color theme="4" tint="-0.499984740745262"/>
        </top>
      </border>
    </dxf>
    <dxf>
      <font>
        <b/>
        <color theme="0"/>
      </font>
      <fill>
        <patternFill patternType="solid">
          <fgColor theme="4"/>
          <bgColor theme="4" tint="-0.499984740745262"/>
        </patternFill>
      </fill>
    </dxf>
    <dxf>
      <font>
        <color auto="1"/>
      </font>
      <border>
        <left style="thin">
          <color theme="4" tint="-0.499984740745262"/>
        </left>
        <right style="thin">
          <color theme="4" tint="-0.499984740745262"/>
        </right>
        <top style="thin">
          <color theme="4" tint="-0.499984740745262"/>
        </top>
        <bottom style="thin">
          <color theme="4" tint="-0.499984740745262"/>
        </bottom>
        <vertical style="thin">
          <color theme="4" tint="-0.499984740745262"/>
        </vertical>
        <horizontal style="thin">
          <color theme="4" tint="-0.499984740745262"/>
        </horizontal>
      </border>
    </dxf>
  </dxfs>
  <tableStyles count="1" defaultPivotStyle="PivotStyleLight16">
    <tableStyle name="Gewinn - und Verlustrechnung" pivot="0" count="7" xr9:uid="{00000000-0011-0000-FFFF-FFFF00000000}">
      <tableStyleElement type="wholeTable" dxfId="43"/>
      <tableStyleElement type="headerRow" dxfId="42"/>
      <tableStyleElement type="totalRow" dxfId="41"/>
      <tableStyleElement type="firstColumn" dxfId="40"/>
      <tableStyleElement type="lastColumn" dxfId="39"/>
      <tableStyleElement type="firstRowStripe" dxfId="38"/>
      <tableStyleElement type="firstColumnStripe" dxfId="3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D3DAE5"/>
      <rgbColor rgb="00FFFF00"/>
      <rgbColor rgb="00EAEAEA"/>
      <rgbColor rgb="0000FFFF"/>
      <rgbColor rgb="00800000"/>
      <rgbColor rgb="00ECEFF4"/>
      <rgbColor rgb="00000080"/>
      <rgbColor rgb="00808000"/>
      <rgbColor rgb="00800080"/>
      <rgbColor rgb="00BBC6D7"/>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8" /><Relationship Type="http://schemas.openxmlformats.org/officeDocument/2006/relationships/customXml" Target="/customXml/item3.xml" Id="rId13" /><Relationship Type="http://schemas.openxmlformats.org/officeDocument/2006/relationships/worksheet" Target="/xl/worksheets/sheet31.xml" Id="rId3" /><Relationship Type="http://schemas.openxmlformats.org/officeDocument/2006/relationships/theme" Target="/xl/theme/theme11.xml" Id="rId7" /><Relationship Type="http://schemas.openxmlformats.org/officeDocument/2006/relationships/customXml" Target="/customXml/item22.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worksheet" Target="/xl/worksheets/sheet64.xml" Id="rId6" /><Relationship Type="http://schemas.openxmlformats.org/officeDocument/2006/relationships/customXml" Target="/customXml/item13.xml" Id="rId11" /><Relationship Type="http://schemas.openxmlformats.org/officeDocument/2006/relationships/worksheet" Target="/xl/worksheets/sheet55.xml" Id="rId5" /><Relationship Type="http://schemas.openxmlformats.org/officeDocument/2006/relationships/calcChain" Target="/xl/calcChain.xml" Id="rId10" /><Relationship Type="http://schemas.openxmlformats.org/officeDocument/2006/relationships/worksheet" Target="/xl/worksheets/sheet46.xml" Id="rId4" /><Relationship Type="http://schemas.openxmlformats.org/officeDocument/2006/relationships/sharedStrings" Target="/xl/sharedStrings.xml" Id="rId9" /></Relationships>
</file>

<file path=xl/drawings/_rels/drawing13.xml.rels>&#65279;<?xml version="1.0" encoding="utf-8"?><Relationships xmlns="http://schemas.openxmlformats.org/package/2006/relationships"><Relationship Type="http://schemas.openxmlformats.org/officeDocument/2006/relationships/image" Target="/xl/media/image1.png" Id="rId1" /></Relationships>
</file>

<file path=xl/drawings/_rels/drawing22.xml.rels>&#65279;<?xml version="1.0" encoding="utf-8"?><Relationships xmlns="http://schemas.openxmlformats.org/package/2006/relationships"><Relationship Type="http://schemas.openxmlformats.org/officeDocument/2006/relationships/image" Target="/xl/media/image1.png" Id="rId1" /></Relationships>
</file>

<file path=xl/drawings/_rels/drawing31.xml.rels>&#65279;<?xml version="1.0" encoding="utf-8"?><Relationships xmlns="http://schemas.openxmlformats.org/package/2006/relationships"><Relationship Type="http://schemas.openxmlformats.org/officeDocument/2006/relationships/image" Target="/xl/media/image1.png" Id="rId1" /></Relationships>
</file>

<file path=xl/drawings/_rels/drawing45.xml.rels>&#65279;<?xml version="1.0" encoding="utf-8"?><Relationships xmlns="http://schemas.openxmlformats.org/package/2006/relationships"><Relationship Type="http://schemas.openxmlformats.org/officeDocument/2006/relationships/image" Target="/xl/media/image1.png" Id="rId1" /></Relationships>
</file>

<file path=xl/drawings/_rels/drawing54.xml.rels>&#65279;<?xml version="1.0" encoding="utf-8"?><Relationships xmlns="http://schemas.openxmlformats.org/package/2006/relationships"><Relationship Type="http://schemas.openxmlformats.org/officeDocument/2006/relationships/image" Target="/xl/media/image1.png" Id="rId1" /></Relationships>
</file>

<file path=xl/drawings/drawing13.xml><?xml version="1.0" encoding="utf-8"?>
<xdr:wsDr xmlns:xdr="http://schemas.openxmlformats.org/drawingml/2006/spreadsheetDrawing" xmlns:a="http://schemas.openxmlformats.org/drawingml/2006/main">
  <xdr:twoCellAnchor editAs="oneCell">
    <xdr:from>
      <xdr:col>6</xdr:col>
      <xdr:colOff>1428750</xdr:colOff>
      <xdr:row>0</xdr:row>
      <xdr:rowOff>29966</xdr:rowOff>
    </xdr:from>
    <xdr:to>
      <xdr:col>7</xdr:col>
      <xdr:colOff>1257300</xdr:colOff>
      <xdr:row>3</xdr:row>
      <xdr:rowOff>39041</xdr:rowOff>
    </xdr:to>
    <xdr:pic>
      <xdr:nvPicPr>
        <xdr:cNvPr id="3" name="Durch Logo ersetzen" descr="Logoplatzhalter">
          <a:extLst>
            <a:ext uri="{FF2B5EF4-FFF2-40B4-BE49-F238E27FC236}">
              <a16:creationId xmlns:a16="http://schemas.microsoft.com/office/drawing/2014/main" id="{6693DEC6-DA40-4EB2-BA88-0C947ABA236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401300" y="29966"/>
          <a:ext cx="1828800" cy="8568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1439927</xdr:colOff>
      <xdr:row>0</xdr:row>
      <xdr:rowOff>9525</xdr:rowOff>
    </xdr:from>
    <xdr:to>
      <xdr:col>8</xdr:col>
      <xdr:colOff>1592327</xdr:colOff>
      <xdr:row>2</xdr:row>
      <xdr:rowOff>382875</xdr:rowOff>
    </xdr:to>
    <xdr:pic>
      <xdr:nvPicPr>
        <xdr:cNvPr id="4" name="Durch Logo ersetzen" descr="Logoplatzhalter">
          <a:extLst>
            <a:ext uri="{FF2B5EF4-FFF2-40B4-BE49-F238E27FC236}">
              <a16:creationId xmlns:a16="http://schemas.microsoft.com/office/drawing/2014/main" id="{9F59374A-0D03-436F-A3E8-E7ECF5544F2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784202" y="9525"/>
          <a:ext cx="1828800" cy="8496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7</xdr:col>
      <xdr:colOff>1438275</xdr:colOff>
      <xdr:row>0</xdr:row>
      <xdr:rowOff>9525</xdr:rowOff>
    </xdr:from>
    <xdr:to>
      <xdr:col>8</xdr:col>
      <xdr:colOff>1590675</xdr:colOff>
      <xdr:row>2</xdr:row>
      <xdr:rowOff>382875</xdr:rowOff>
    </xdr:to>
    <xdr:pic>
      <xdr:nvPicPr>
        <xdr:cNvPr id="4" name="Durch Logo ersetzen" descr="Logoplatzhalter">
          <a:extLst>
            <a:ext uri="{FF2B5EF4-FFF2-40B4-BE49-F238E27FC236}">
              <a16:creationId xmlns:a16="http://schemas.microsoft.com/office/drawing/2014/main" id="{705CF4EA-1DEB-4665-9CDA-959699A19C1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782550" y="9525"/>
          <a:ext cx="1828800" cy="84960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7</xdr:col>
      <xdr:colOff>1438275</xdr:colOff>
      <xdr:row>0</xdr:row>
      <xdr:rowOff>9525</xdr:rowOff>
    </xdr:from>
    <xdr:to>
      <xdr:col>8</xdr:col>
      <xdr:colOff>1590675</xdr:colOff>
      <xdr:row>2</xdr:row>
      <xdr:rowOff>382875</xdr:rowOff>
    </xdr:to>
    <xdr:pic>
      <xdr:nvPicPr>
        <xdr:cNvPr id="4" name="Durch Logo ersetzen" descr="Logoplatzhalter">
          <a:extLst>
            <a:ext uri="{FF2B5EF4-FFF2-40B4-BE49-F238E27FC236}">
              <a16:creationId xmlns:a16="http://schemas.microsoft.com/office/drawing/2014/main" id="{63CB179D-3315-40B4-A46A-C82281AD41F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782550" y="9525"/>
          <a:ext cx="1828800" cy="849600"/>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7</xdr:col>
      <xdr:colOff>1438275</xdr:colOff>
      <xdr:row>0</xdr:row>
      <xdr:rowOff>9525</xdr:rowOff>
    </xdr:from>
    <xdr:to>
      <xdr:col>8</xdr:col>
      <xdr:colOff>1590675</xdr:colOff>
      <xdr:row>2</xdr:row>
      <xdr:rowOff>382875</xdr:rowOff>
    </xdr:to>
    <xdr:pic>
      <xdr:nvPicPr>
        <xdr:cNvPr id="5" name="Durch Logo ersetzen" descr="Logoplatzhalter">
          <a:extLst>
            <a:ext uri="{FF2B5EF4-FFF2-40B4-BE49-F238E27FC236}">
              <a16:creationId xmlns:a16="http://schemas.microsoft.com/office/drawing/2014/main" id="{F56D86AC-E719-418E-984B-799B0146723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782550" y="9525"/>
          <a:ext cx="1828800" cy="849600"/>
        </a:xfrm>
        <a:prstGeom prst="rect">
          <a:avLst/>
        </a:prstGeom>
      </xdr:spPr>
    </xdr:pic>
    <xdr:clientData/>
  </xdr:twoCellAnchor>
</xdr:wsDr>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shboard" displayName="Dashboard" ref="B7:H15">
  <autoFilter ref="B7:H15"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Zusammenfassung" totalsRowLabel="Ergebnis"/>
    <tableColumn id="2" xr3:uid="{00000000-0010-0000-0000-000002000000}" name="Summe vorheriger Zeitraum"/>
    <tableColumn id="3" xr3:uid="{00000000-0010-0000-0000-000003000000}" name="Summe Budget" dataDxfId="36"/>
    <tableColumn id="4" xr3:uid="{00000000-0010-0000-0000-000004000000}" name="Summe aktueller_x000a_Zeitraum" dataDxfId="35"/>
    <tableColumn id="5" xr3:uid="{00000000-0010-0000-0000-000005000000}" name="Summe aktueller Zeitraum als % vom Umsatz" totalsRowDxfId="34"/>
    <tableColumn id="6" xr3:uid="{00000000-0010-0000-0000-000006000000}" name="Summe % Änderung gegenüber vorherigem Zeitraum" totalsRowDxfId="33"/>
    <tableColumn id="7" xr3:uid="{00000000-0010-0000-0000-000007000000}" name="Summe % Änderung gegenüber Budget" totalsRowFunction="sum" totalsRowDxfId="32"/>
  </tableColumns>
  <tableStyleInfo name="Gewinn - und Verlustrechnung" showFirstColumn="0" showLastColumn="0" showRowStripes="0" showColumnStripes="0"/>
  <extLst>
    <ext xmlns:x14="http://schemas.microsoft.com/office/spreadsheetml/2009/9/main" uri="{504A1905-F514-4f6f-8877-14C23A59335A}">
      <x14:table altTextSummary="Geben Sie in dieser Tabelle eine Zusammenfassung ein. Die Summe für den vorherigen Zeitraum, die Budgetsumme, die Summe für den aktuellen Zeitraum, die Summe der prozentualen Änderung gegenüber dem vorherigen Zeitraum und die Summe der prozentualen Änderung gegenüber dem Budget werden automatisch aktualisiert."/>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Umsatzerlös" displayName="Umsatzerlös_1" ref="B4:I13" totalsRowCount="1" dataDxfId="31">
  <autoFilter ref="B4:I12" xr:uid="{00000000-000C-0000-FFFF-FFFF01000000}"/>
  <tableColumns count="8">
    <tableColumn id="1" xr3:uid="{00000000-0010-0000-0100-000001000000}" name="Umsatzerlösart" totalsRowLabel="Gesamtumsatzerlös"/>
    <tableColumn id="8" xr3:uid="{00000000-0010-0000-0100-000008000000}" name="Beschreibung"/>
    <tableColumn id="2" xr3:uid="{00000000-0010-0000-0100-000002000000}" name="Vorheriger Zeitraum" totalsRowFunction="sum" totalsRowDxfId="30"/>
    <tableColumn id="3" xr3:uid="{00000000-0010-0000-0100-000003000000}" name="Budget" totalsRowFunction="sum" totalsRowDxfId="29"/>
    <tableColumn id="4" xr3:uid="{00000000-0010-0000-0100-000004000000}" name="Aktueller Zeitraum" totalsRowFunction="sum" totalsRowDxfId="28"/>
    <tableColumn id="5" xr3:uid="{00000000-0010-0000-0100-000005000000}" name="Aktueller Zeitraum als % vom Umsatz" totalsRowFunction="sum" totalsRowDxfId="27">
      <calculatedColumnFormula>IFERROR(IF(Umsatzerlös_1[[#Totals],[Aktueller Zeitraum]]=0,"-",Umsatzerlös_1[[#This Row],[Aktueller Zeitraum]]/Umsatzerlös),"-")</calculatedColumnFormula>
    </tableColumn>
    <tableColumn id="6" xr3:uid="{00000000-0010-0000-0100-000006000000}" name="% Änderung gegenüber vorherigem Zeitraum" totalsRowFunction="sum" totalsRowDxfId="26">
      <calculatedColumnFormula>IFERROR(IF(Umsatzerlös_1[[#This Row],[Vorheriger Zeitraum]]=Umsatzerlös_1[[#This Row],[Aktueller Zeitraum]],0,IF(Umsatzerlös_1[[#This Row],[Aktueller Zeitraum]]&gt;Umsatzerlös_1[[#This Row],[Vorheriger Zeitraum]],ABS((Umsatzerlös_1[[#This Row],[Aktueller Zeitraum]]/Umsatzerlös_1[[#This Row],[Vorheriger Zeitraum]])-1),IF(AND(Umsatzerlös_1[[#This Row],[Aktueller Zeitraum]]&lt;Umsatzerlös_1[[#This Row],[Vorheriger Zeitraum]],Umsatzerlös_1[[#This Row],[Vorheriger Zeitraum]]&lt;0),-((Umsatzerlös_1[[#This Row],[Aktueller Zeitraum]]/Umsatzerlös_1[[#This Row],[Vorheriger Zeitraum]])-1),(Umsatzerlös_1[[#This Row],[Aktueller Zeitraum]]/Umsatzerlös_1[[#This Row],[Vorheriger Zeitraum]])-1))),"-")</calculatedColumnFormula>
    </tableColumn>
    <tableColumn id="7" xr3:uid="{00000000-0010-0000-0100-000007000000}" name="% Änderung gegenüber Budget" totalsRowFunction="sum" totalsRowDxfId="25">
      <calculatedColumnFormula>IFERROR(IF(Umsatzerlös_1[[#This Row],[Budget]]=Umsatzerlös_1[[#This Row],[Aktueller Zeitraum]],0,IF(Umsatzerlös_1[[#This Row],[Aktueller Zeitraum]]&gt;Umsatzerlös_1[[#This Row],[Budget]],ABS((Umsatzerlös_1[[#This Row],[Aktueller Zeitraum]]/Umsatzerlös_1[[#This Row],[Budget]])-1),IF(AND(Umsatzerlös_1[[#This Row],[Aktueller Zeitraum]]&lt;Umsatzerlös_1[[#This Row],[Budget]],Umsatzerlös_1[[#This Row],[Budget]]&lt;0),-((Umsatzerlös_1[[#This Row],[Aktueller Zeitraum]]/Umsatzerlös_1[[#This Row],[Budget]])-1),(Umsatzerlös_1[[#This Row],[Aktueller Zeitraum]]/Umsatzerlös_1[[#This Row],[Budget]])-1))),"-")</calculatedColumnFormula>
    </tableColumn>
  </tableColumns>
  <tableStyleInfo name="Gewinn - und Verlustrechnung" showFirstColumn="1" showLastColumn="0" showRowStripes="0" showColumnStripes="0"/>
  <extLst>
    <ext xmlns:x14="http://schemas.microsoft.com/office/spreadsheetml/2009/9/main" uri="{504A1905-F514-4f6f-8877-14C23A59335A}">
      <x14:table altTextSummary="Geben Sie die Art des Umsatzerlöses, eine Beschreibung, den vorherigen und aktuellen Zeitraum sowie das Budget ein. Der aktuelle Zeitraum als Prozentsatz vom Umsatz, die prozentuale Änderung gegenüber dem vorherigen Zeitraum und die prozentuale Änderung gegenüber dem Budget werden automatisch berechnet."/>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2000000}" name="Einkünfte" displayName="Einkünfte" ref="B4:I7" totalsRowCount="1" dataDxfId="24" totalsRowDxfId="23">
  <autoFilter ref="B4:I6" xr:uid="{00000000-0009-0000-0100-000019000000}"/>
  <tableColumns count="8">
    <tableColumn id="1" xr3:uid="{00000000-0010-0000-0200-000001000000}" name="Art der Einkünfte" totalsRowLabel="Summe Einkünfte aus Verkauf"/>
    <tableColumn id="8" xr3:uid="{00000000-0010-0000-0200-000008000000}" name="Beschreibung"/>
    <tableColumn id="2" xr3:uid="{00000000-0010-0000-0200-000002000000}" name="Vorheriger Zeitraum" totalsRowFunction="sum" totalsRowDxfId="22"/>
    <tableColumn id="3" xr3:uid="{00000000-0010-0000-0200-000003000000}" name="Budget" totalsRowFunction="sum" totalsRowDxfId="21"/>
    <tableColumn id="4" xr3:uid="{00000000-0010-0000-0200-000004000000}" name="Aktueller Zeitraum" totalsRowFunction="sum" totalsRowDxfId="20"/>
    <tableColumn id="5" xr3:uid="{00000000-0010-0000-0200-000005000000}" name="Aktueller Zeitraum als % vom Umsatz" totalsRowFunction="sum" totalsRowDxfId="19">
      <calculatedColumnFormula>IFERROR(IF(Umsatzerlös=0,"-",Einkünfte[[#This Row],[Aktueller Zeitraum]]/Umsatzerlös),"-")</calculatedColumnFormula>
    </tableColumn>
    <tableColumn id="6" xr3:uid="{00000000-0010-0000-0200-000006000000}" name="% Änderung gegenüber vorherigem Zeitraum" totalsRowFunction="sum" totalsRowDxfId="18">
      <calculatedColumnFormula>IFERROR(IF(Einkünfte[[#This Row],[Vorheriger Zeitraum]]=Einkünfte[[#This Row],[Aktueller Zeitraum]],0,IF(Einkünfte[[#This Row],[Aktueller Zeitraum]]&gt;Einkünfte[[#This Row],[Vorheriger Zeitraum]],ABS((Einkünfte[[#This Row],[Aktueller Zeitraum]]/Einkünfte[[#This Row],[Vorheriger Zeitraum]])-1),IF(AND(Einkünfte[[#This Row],[Aktueller Zeitraum]]&lt;Einkünfte[[#This Row],[Vorheriger Zeitraum]],Einkünfte[[#This Row],[Vorheriger Zeitraum]]&lt;0),-((Einkünfte[[#This Row],[Aktueller Zeitraum]]/Einkünfte[[#This Row],[Vorheriger Zeitraum]])-1),(Einkünfte[[#This Row],[Aktueller Zeitraum]]/Einkünfte[[#This Row],[Vorheriger Zeitraum]])-1))),"-")</calculatedColumnFormula>
    </tableColumn>
    <tableColumn id="7" xr3:uid="{00000000-0010-0000-0200-000007000000}" name="% Änderung gegenüber Budget" totalsRowFunction="sum" totalsRowDxfId="17">
      <calculatedColumnFormula>IFERROR(IF(Einkünfte[[#This Row],[Budget]]=Einkünfte[[#This Row],[Aktueller Zeitraum]],0,IF(Einkünfte[[#This Row],[Aktueller Zeitraum]]&gt;Einkünfte[[#This Row],[Budget]],ABS((Einkünfte[[#This Row],[Aktueller Zeitraum]]/Einkünfte[[#This Row],[Budget]])-1),IF(AND(Einkünfte[[#This Row],[Aktueller Zeitraum]]&lt;Einkünfte[[#This Row],[Budget]],Einkünfte[[#This Row],[Budget]]&lt;0),-((Einkünfte[[#This Row],[Aktueller Zeitraum]]/Einkünfte[[#This Row],[Budget]])-1),(Einkünfte[[#This Row],[Aktueller Zeitraum]]/Einkünfte[[#This Row],[Budget]])-1))),"-")</calculatedColumnFormula>
    </tableColumn>
  </tableColumns>
  <tableStyleInfo name="Gewinn - und Verlustrechnung" showFirstColumn="1" showLastColumn="0" showRowStripes="0" showColumnStripes="0"/>
  <extLst>
    <ext xmlns:x14="http://schemas.microsoft.com/office/spreadsheetml/2009/9/main" uri="{504A1905-F514-4f6f-8877-14C23A59335A}">
      <x14:table altTextSummary="Geben Sie die Art der Einkünfte, eine Beschreibung, den vorherigen und aktuellen Zeitraum sowie das Budget ein. Der aktuelle Zeitraum als Prozentsatz vom Umsatz, die prozentuale Änderung gegenüber dem vorherigen Zeitraum und die prozentuale Änderung gegenüber dem Budget werden automatisch berechnet."/>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3000000}" name="Betriebsausgaben" displayName="Betriebsausgaben" ref="B4:I25" totalsRowCount="1">
  <autoFilter ref="B4:I24" xr:uid="{00000000-0009-0000-0100-00000F000000}"/>
  <tableColumns count="8">
    <tableColumn id="1" xr3:uid="{00000000-0010-0000-0300-000001000000}" name="Ausgabenart" totalsRowLabel="Summe Betriebsausgaben" totalsRowDxfId="16"/>
    <tableColumn id="8" xr3:uid="{00000000-0010-0000-0300-000008000000}" name="Beschreibung" totalsRowDxfId="15"/>
    <tableColumn id="2" xr3:uid="{00000000-0010-0000-0300-000002000000}" name="Vorheriger Zeitraum" totalsRowFunction="sum" totalsRowDxfId="14"/>
    <tableColumn id="3" xr3:uid="{00000000-0010-0000-0300-000003000000}" name="Budget" totalsRowFunction="sum" totalsRowDxfId="13"/>
    <tableColumn id="4" xr3:uid="{00000000-0010-0000-0300-000004000000}" name="Aktueller Zeitraum" totalsRowFunction="sum" totalsRowDxfId="12"/>
    <tableColumn id="5" xr3:uid="{00000000-0010-0000-0300-000005000000}" name="Aktueller Zeitraum als % vom Umsatz" totalsRowFunction="sum" totalsRowDxfId="11">
      <calculatedColumnFormula>IFERROR(IF(Umsatzerlös=0,"-",Betriebsausgaben[[#This Row],[Aktueller Zeitraum]]/Umsatzerlös),"-")</calculatedColumnFormula>
    </tableColumn>
    <tableColumn id="6" xr3:uid="{00000000-0010-0000-0300-000006000000}" name="% Änderung gegenüber vorherigem Zeitraum" totalsRowFunction="sum" totalsRowDxfId="10">
      <calculatedColumnFormula>IFERROR(IF(Betriebsausgaben[[#This Row],[Vorheriger Zeitraum]]=Betriebsausgaben[[#This Row],[Aktueller Zeitraum]],0,IF(Betriebsausgaben[[#This Row],[Aktueller Zeitraum]]&gt;Betriebsausgaben[[#This Row],[Vorheriger Zeitraum]],ABS((Betriebsausgaben[[#This Row],[Aktueller Zeitraum]]/Betriebsausgaben[[#This Row],[Vorheriger Zeitraum]])-1),IF(AND(Betriebsausgaben[[#This Row],[Aktueller Zeitraum]]&lt;Betriebsausgaben[[#This Row],[Vorheriger Zeitraum]],Betriebsausgaben[[#This Row],[Vorheriger Zeitraum]]&lt;0),-((Betriebsausgaben[[#This Row],[Aktueller Zeitraum]]/Betriebsausgaben[[#This Row],[Vorheriger Zeitraum]])-1),(Betriebsausgaben[[#This Row],[Aktueller Zeitraum]]/Betriebsausgaben[[#This Row],[Vorheriger Zeitraum]])-1))),"-")</calculatedColumnFormula>
    </tableColumn>
    <tableColumn id="7" xr3:uid="{00000000-0010-0000-0300-000007000000}" name="% Änderung gegenüber Budget" totalsRowFunction="sum" totalsRowDxfId="9">
      <calculatedColumnFormula>IFERROR(IF(Betriebsausgaben[[#This Row],[Budget]]=Betriebsausgaben[[#This Row],[Aktueller Zeitraum]],0,IF(Betriebsausgaben[[#This Row],[Aktueller Zeitraum]]&gt;Betriebsausgaben[[#This Row],[Budget]],ABS((Betriebsausgaben[[#This Row],[Aktueller Zeitraum]]/Betriebsausgaben[[#This Row],[Budget]])-1),IF(AND(Betriebsausgaben[[#This Row],[Aktueller Zeitraum]]&lt;Betriebsausgaben[[#This Row],[Budget]],Betriebsausgaben[[#This Row],[Budget]]&lt;0),-((Betriebsausgaben[[#This Row],[Aktueller Zeitraum]]/Betriebsausgaben[[#This Row],[Budget]])-1),(Betriebsausgaben[[#This Row],[Aktueller Zeitraum]]/Betriebsausgaben[[#This Row],[Budget]])-1))),"-")</calculatedColumnFormula>
    </tableColumn>
  </tableColumns>
  <tableStyleInfo name="Gewinn - und Verlustrechnung" showFirstColumn="1" showLastColumn="0" showRowStripes="0" showColumnStripes="0"/>
  <extLst>
    <ext xmlns:x14="http://schemas.microsoft.com/office/spreadsheetml/2009/9/main" uri="{504A1905-F514-4f6f-8877-14C23A59335A}">
      <x14:table altTextSummary="Geben Sie die Ausgabenart, eine Beschreibung, den vorherigen und aktuellen Zeitraum sowie das Budget ein. Der aktuelle Zeitraum als Prozentsatz vom Umsatz, die prozentuale Änderung gegenüber dem vorherigen Zeitraum und die prozentuale Änderung gegenüber dem Budget werden automatisch berechnet."/>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4000000}" name="Steuern" displayName="Steuern" ref="B4:I10" totalsRowCount="1">
  <autoFilter ref="B4:I9" xr:uid="{00000000-0009-0000-0100-000018000000}"/>
  <tableColumns count="8">
    <tableColumn id="1" xr3:uid="{00000000-0010-0000-0400-000001000000}" name="Art" totalsRowLabel="Steuern gesamt" dataDxfId="8" totalsRowDxfId="7"/>
    <tableColumn id="8" xr3:uid="{00000000-0010-0000-0400-000008000000}" name="Beschreibung" totalsRowDxfId="6"/>
    <tableColumn id="2" xr3:uid="{00000000-0010-0000-0400-000002000000}" name="Vorheriger Zeitraum" totalsRowFunction="sum" totalsRowDxfId="5"/>
    <tableColumn id="3" xr3:uid="{00000000-0010-0000-0400-000003000000}" name="Budget" totalsRowFunction="sum" totalsRowDxfId="4"/>
    <tableColumn id="4" xr3:uid="{00000000-0010-0000-0400-000004000000}" name="Aktueller Zeitraum" totalsRowFunction="sum" totalsRowDxfId="3"/>
    <tableColumn id="5" xr3:uid="{00000000-0010-0000-0400-000005000000}" name="Aktueller Zeitraum als % vom Umsatz" totalsRowFunction="custom" totalsRowDxfId="2">
      <calculatedColumnFormula>IFERROR(IF(Umsatzerlös=0,"-",Steuern[[#This Row],[Aktueller Zeitraum]]/Umsatzerlös),"-")</calculatedColumnFormula>
      <totalsRowFormula>IFERROR(SUBTOTAL(109,Steuern[Aktueller Zeitraum als % vom Umsatz]),"-")</totalsRowFormula>
    </tableColumn>
    <tableColumn id="6" xr3:uid="{00000000-0010-0000-0400-000006000000}" name="% Änderung gegenüber vorherigem Zeitraum" totalsRowFunction="sum" totalsRowDxfId="1">
      <calculatedColumnFormula>IFERROR(IF(Steuern[[#This Row],[Vorheriger Zeitraum]]=Steuern[[#This Row],[Aktueller Zeitraum]],0,IF(Steuern[[#This Row],[Aktueller Zeitraum]]&gt;Steuern[[#This Row],[Vorheriger Zeitraum]],ABS((Steuern[[#This Row],[Aktueller Zeitraum]]/Steuern[[#This Row],[Vorheriger Zeitraum]])-1),IF(AND(Steuern[[#This Row],[Aktueller Zeitraum]]&lt;Steuern[[#This Row],[Vorheriger Zeitraum]],Steuern[[#This Row],[Vorheriger Zeitraum]]&lt;0),-((Steuern[[#This Row],[Aktueller Zeitraum]]/Steuern[[#This Row],[Vorheriger Zeitraum]])-1),(Steuern[[#This Row],[Aktueller Zeitraum]]/Steuern[[#This Row],[Vorheriger Zeitraum]])-1))),"-")</calculatedColumnFormula>
    </tableColumn>
    <tableColumn id="7" xr3:uid="{00000000-0010-0000-0400-000007000000}" name="% Änderung gegenüber Budget" totalsRowFunction="sum" totalsRowDxfId="0">
      <calculatedColumnFormula>IFERROR(IF(Steuern[[#This Row],[Budget]]=Steuern[[#This Row],[Aktueller Zeitraum]],0,IF(Steuern[[#This Row],[Aktueller Zeitraum]]&gt;Steuern[[#This Row],[Budget]],ABS((Steuern[[#This Row],[Aktueller Zeitraum]]/Steuern[[#This Row],[Budget]])-1),IF(AND(Steuern[[#This Row],[Aktueller Zeitraum]]&lt;Steuern[[#This Row],[Budget]],Steuern[[#This Row],[Budget]]&lt;0),-((Steuern[[#This Row],[Aktueller Zeitraum]]/Steuern[[#This Row],[Budget]])-1),(Steuern[[#This Row],[Aktueller Zeitraum]]/Steuern[[#This Row],[Budget]])-1))),"-")</calculatedColumnFormula>
    </tableColumn>
  </tableColumns>
  <tableStyleInfo name="Gewinn - und Verlustrechnung" showFirstColumn="1" showLastColumn="0" showRowStripes="0" showColumnStripes="0"/>
  <extLst>
    <ext xmlns:x14="http://schemas.microsoft.com/office/spreadsheetml/2009/9/main" uri="{504A1905-F514-4f6f-8877-14C23A59335A}">
      <x14:table altTextSummary="Geben Sie die Steuerart, eine Beschreibung, den vorherigen und aktuellen Zeitraum sowie das Budget ein. Der aktuelle Zeitraum als Prozentsatz vom Umsatz, die prozentuale Änderung gegenüber dem vorherigen Zeitraum und die prozentuale Änderung gegenüber dem Budget werden automatisch berechnet."/>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5000000}" name="Kategorien" displayName="Kategorien" ref="B1:B8" totalsRowShown="0">
  <autoFilter ref="B1:B8" xr:uid="{00000000-0009-0000-0100-00001F000000}"/>
  <tableColumns count="1">
    <tableColumn id="1" xr3:uid="{00000000-0010-0000-0500-000001000000}" name="Kategorien"/>
  </tableColumns>
  <tableStyleInfo name="Gewinn - und Verlustrechnung" showFirstColumn="0" showLastColumn="0" showRowStripes="0" showColumnStripes="0"/>
  <extLst>
    <ext xmlns:x14="http://schemas.microsoft.com/office/spreadsheetml/2009/9/main" uri="{504A1905-F514-4f6f-8877-14C23A59335A}">
      <x14:table altTextSummary="Geben Sie in dieser Tabelle Kategorien für Umsatz, Einkünfte, Ausgaben und Steuern ein."/>
    </ext>
  </extLst>
</table>
</file>

<file path=xl/theme/theme11.xml><?xml version="1.0" encoding="utf-8"?>
<a:theme xmlns:a="http://schemas.openxmlformats.org/drawingml/2006/main" name="Office Theme">
  <a:themeElements>
    <a:clrScheme name="Profit and Loss Statement">
      <a:dk1>
        <a:srgbClr val="000000"/>
      </a:dk1>
      <a:lt1>
        <a:srgbClr val="FFFFFF"/>
      </a:lt1>
      <a:dk2>
        <a:srgbClr val="000000"/>
      </a:dk2>
      <a:lt2>
        <a:srgbClr val="FFFFFF"/>
      </a:lt2>
      <a:accent1>
        <a:srgbClr val="61C7DB"/>
      </a:accent1>
      <a:accent2>
        <a:srgbClr val="96C030"/>
      </a:accent2>
      <a:accent3>
        <a:srgbClr val="DB4D75"/>
      </a:accent3>
      <a:accent4>
        <a:srgbClr val="F09D23"/>
      </a:accent4>
      <a:accent5>
        <a:srgbClr val="8968A9"/>
      </a:accent5>
      <a:accent6>
        <a:srgbClr val="EAC71D"/>
      </a:accent6>
      <a:hlink>
        <a:srgbClr val="61C7DB"/>
      </a:hlink>
      <a:folHlink>
        <a:srgbClr val="8968A9"/>
      </a:folHlink>
    </a:clrScheme>
    <a:fontScheme name="Profit and Loss Statement">
      <a:majorFont>
        <a:latin typeface="Franklin Gothic Medium"/>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table" Target="/xl/tables/table13.xml" Id="rId3" /><Relationship Type="http://schemas.openxmlformats.org/officeDocument/2006/relationships/drawing" Target="/xl/drawings/drawing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2.xml" Id="rId3" /><Relationship Type="http://schemas.openxmlformats.org/officeDocument/2006/relationships/drawing" Target="/xl/drawings/drawing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3" /><Relationship Type="http://schemas.openxmlformats.org/officeDocument/2006/relationships/drawing" Target="/xl/drawings/drawing31.xml" Id="rId2" /><Relationship Type="http://schemas.openxmlformats.org/officeDocument/2006/relationships/printerSettings" Target="/xl/printerSettings/printerSettings31.bin" Id="rId1" /></Relationships>
</file>

<file path=xl/worksheets/_rels/sheet46.xml.rels>&#65279;<?xml version="1.0" encoding="utf-8"?><Relationships xmlns="http://schemas.openxmlformats.org/package/2006/relationships"><Relationship Type="http://schemas.openxmlformats.org/officeDocument/2006/relationships/table" Target="/xl/tables/table46.xml" Id="rId3" /><Relationship Type="http://schemas.openxmlformats.org/officeDocument/2006/relationships/drawing" Target="/xl/drawings/drawing45.xml" Id="rId2" /><Relationship Type="http://schemas.openxmlformats.org/officeDocument/2006/relationships/printerSettings" Target="/xl/printerSettings/printerSettings46.bin" Id="rId1" /></Relationships>
</file>

<file path=xl/worksheets/_rels/sheet55.xml.rels>&#65279;<?xml version="1.0" encoding="utf-8"?><Relationships xmlns="http://schemas.openxmlformats.org/package/2006/relationships"><Relationship Type="http://schemas.openxmlformats.org/officeDocument/2006/relationships/table" Target="/xl/tables/table55.xml" Id="rId3" /><Relationship Type="http://schemas.openxmlformats.org/officeDocument/2006/relationships/drawing" Target="/xl/drawings/drawing54.xml" Id="rId2" /><Relationship Type="http://schemas.openxmlformats.org/officeDocument/2006/relationships/printerSettings" Target="/xl/printerSettings/printerSettings55.bin" Id="rId1" /></Relationships>
</file>

<file path=xl/worksheets/_rels/sheet64.xml.rels>&#65279;<?xml version="1.0" encoding="utf-8"?><Relationships xmlns="http://schemas.openxmlformats.org/package/2006/relationships"><Relationship Type="http://schemas.openxmlformats.org/officeDocument/2006/relationships/table" Target="/xl/tables/table64.xml" Id="rId2" /><Relationship Type="http://schemas.openxmlformats.org/officeDocument/2006/relationships/printerSettings" Target="/xl/printerSettings/printerSettings6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B1:H20"/>
  <sheetViews>
    <sheetView showGridLines="0" tabSelected="1" zoomScaleNormal="100" workbookViewId="0"/>
  </sheetViews>
  <sheetFormatPr defaultColWidth="9.140625" defaultRowHeight="30" customHeight="1" x14ac:dyDescent="0.25"/>
  <cols>
    <col min="1" max="1" width="2.7109375" customWidth="1"/>
    <col min="2" max="2" width="50.140625" customWidth="1"/>
    <col min="3" max="5" width="18.7109375" customWidth="1"/>
    <col min="6" max="6" width="25.5703125" bestFit="1" customWidth="1"/>
    <col min="7" max="7" width="30" bestFit="1" customWidth="1"/>
    <col min="8" max="8" width="19.5703125" bestFit="1" customWidth="1"/>
    <col min="9" max="9" width="2.7109375" customWidth="1"/>
  </cols>
  <sheetData>
    <row r="1" spans="2:8" ht="21" x14ac:dyDescent="0.25">
      <c r="B1" s="10" t="s">
        <v>73</v>
      </c>
      <c r="C1" s="21" t="s">
        <v>17</v>
      </c>
      <c r="D1" s="21"/>
      <c r="E1" s="21"/>
      <c r="G1" s="23"/>
      <c r="H1" s="23"/>
    </row>
    <row r="2" spans="2:8" x14ac:dyDescent="0.25">
      <c r="B2" s="1" t="s">
        <v>0</v>
      </c>
      <c r="C2" t="s">
        <v>18</v>
      </c>
      <c r="G2" s="23"/>
      <c r="H2" s="23"/>
    </row>
    <row r="3" spans="2:8" ht="15.75" x14ac:dyDescent="0.25">
      <c r="B3" s="2" t="s">
        <v>1</v>
      </c>
      <c r="C3" s="9" t="str">
        <f>IFERROR(IF(Summo_Bruttogewinn=0,"-",Summo_Bruttogewinn/Summe_Umsatzerlös),"-")</f>
        <v>-</v>
      </c>
      <c r="G3" s="23"/>
      <c r="H3" s="23"/>
    </row>
    <row r="4" spans="2:8" ht="15.75" x14ac:dyDescent="0.25">
      <c r="B4" s="2" t="s">
        <v>2</v>
      </c>
      <c r="C4" s="9" t="str">
        <f>IFERROR(IF(Nettogewinn=0,"-",Nettogewinn/Summe_Umsatzerlös),"-")</f>
        <v>-</v>
      </c>
      <c r="G4" s="23"/>
      <c r="H4" s="23"/>
    </row>
    <row r="5" spans="2:8" ht="4.1500000000000004" customHeight="1" x14ac:dyDescent="0.25">
      <c r="B5" s="2"/>
      <c r="C5" s="9"/>
    </row>
    <row r="6" spans="2:8" ht="45" customHeight="1" x14ac:dyDescent="0.3">
      <c r="B6" s="22" t="s">
        <v>3</v>
      </c>
      <c r="C6" s="22"/>
      <c r="D6" s="22"/>
      <c r="E6" s="22"/>
      <c r="F6" s="22"/>
      <c r="G6" s="22"/>
      <c r="H6" s="22"/>
    </row>
    <row r="7" spans="2:8" ht="38.1" customHeight="1" x14ac:dyDescent="0.25">
      <c r="B7" t="s">
        <v>4</v>
      </c>
      <c r="C7" t="s">
        <v>19</v>
      </c>
      <c r="D7" t="s">
        <v>20</v>
      </c>
      <c r="E7" t="s">
        <v>21</v>
      </c>
      <c r="F7" t="s">
        <v>22</v>
      </c>
      <c r="G7" t="s">
        <v>23</v>
      </c>
      <c r="H7" t="s">
        <v>24</v>
      </c>
    </row>
    <row r="8" spans="2:8" ht="30" customHeight="1" x14ac:dyDescent="0.25">
      <c r="B8" t="s">
        <v>5</v>
      </c>
      <c r="C8" s="7">
        <f>SUMIFS(Umsatzerlös_1[Vorheriger Zeitraum],Umsatzerlös_1[Umsatzerlösart],"Umsatzerlös")</f>
        <v>0</v>
      </c>
      <c r="D8" s="20">
        <f>SUMIFS(Umsatzerlös_1[Budget],Umsatzerlös_1[Umsatzerlösart],"Umsatzerlös")</f>
        <v>0</v>
      </c>
      <c r="E8" s="20">
        <f>SUMIFS(Umsatzerlös_1[Aktueller Zeitraum],Umsatzerlös_1[Umsatzerlösart],"Umsatzerlös")</f>
        <v>0</v>
      </c>
      <c r="F8" s="14">
        <f>SUMIFS(Umsatzerlös_1[Aktueller Zeitraum als % vom Umsatz],Umsatzerlös_1[Umsatzerlösart],"Umsatzerlös")</f>
        <v>0</v>
      </c>
      <c r="G8" s="14">
        <f>SUMIFS(Umsatzerlös_1[% Änderung gegenüber vorherigem Zeitraum],Umsatzerlös_1[Umsatzerlösart],"Umsatzerlös")</f>
        <v>0</v>
      </c>
      <c r="H8" s="14">
        <f>SUMIFS(Umsatzerlös_1[% Änderung gegenüber Budget],Umsatzerlös_1[Umsatzerlösart],"Umsatzerlös")</f>
        <v>0</v>
      </c>
    </row>
    <row r="9" spans="2:8" ht="30" customHeight="1" x14ac:dyDescent="0.25">
      <c r="B9" t="s">
        <v>6</v>
      </c>
      <c r="C9" s="7">
        <f>SUMIFS(Umsatzerlös_1[Vorheriger Zeitraum],Umsatzerlös_1[Umsatzerlösart],"Vertriebskosten")</f>
        <v>0</v>
      </c>
      <c r="D9" s="20">
        <f>SUMIFS(Umsatzerlös_1[Budget],Umsatzerlös_1[Umsatzerlösart],"Vertriebskosten")</f>
        <v>0</v>
      </c>
      <c r="E9" s="20">
        <f>SUMIFS(Umsatzerlös_1[Aktueller Zeitraum],Umsatzerlös_1[Umsatzerlösart],"Vertriebskosten")</f>
        <v>0</v>
      </c>
      <c r="F9" s="14">
        <f>SUMIFS(Umsatzerlös_1[Aktueller Zeitraum als % vom Umsatz],Umsatzerlös_1[Umsatzerlösart],"Vertriebskosten")</f>
        <v>0</v>
      </c>
      <c r="G9" s="14">
        <f>SUMIFS(Umsatzerlös_1[% Änderung gegenüber vorherigem Zeitraum],Umsatzerlös_1[Umsatzerlösart],"Vertriebskosten")</f>
        <v>0</v>
      </c>
      <c r="H9" s="14">
        <f>SUMIFS(Umsatzerlös_1[% Änderung gegenüber Budget],Umsatzerlös_1[Umsatzerlösart],"Vertriebskosten")</f>
        <v>0</v>
      </c>
    </row>
    <row r="10" spans="2:8" ht="30" customHeight="1" x14ac:dyDescent="0.25">
      <c r="B10" t="s">
        <v>7</v>
      </c>
      <c r="C10" s="7">
        <f>SUMIFS(Betriebsausgaben[Vorheriger Zeitraum],Betriebsausgaben[Ausgabenart],"Vertrieb und Marketing")</f>
        <v>0</v>
      </c>
      <c r="D10" s="20">
        <f>SUMIFS(Betriebsausgaben[Budget],Betriebsausgaben[Ausgabenart],"Vertrieb und Marketing")</f>
        <v>0</v>
      </c>
      <c r="E10" s="20">
        <f>SUMIFS(Betriebsausgaben[Aktueller Zeitraum],Betriebsausgaben[Ausgabenart],"Vertrieb und Marketing")</f>
        <v>0</v>
      </c>
      <c r="F10" s="14">
        <f>SUMIFS(Betriebsausgaben[Aktueller Zeitraum als % vom Umsatz],Betriebsausgaben[Ausgabenart],"Vertrieb und Marketing")</f>
        <v>0</v>
      </c>
      <c r="G10" s="14">
        <f>SUMIFS(Betriebsausgaben[% Änderung gegenüber vorherigem Zeitraum],Betriebsausgaben[Ausgabenart],"Vertrieb und Marketing")</f>
        <v>0</v>
      </c>
      <c r="H10" s="14">
        <f>SUMIFS(Betriebsausgaben[% Änderung gegenüber Budget],Betriebsausgaben[Ausgabenart],"Vertrieb und Marketing")</f>
        <v>0</v>
      </c>
    </row>
    <row r="11" spans="2:8" ht="30" customHeight="1" x14ac:dyDescent="0.25">
      <c r="B11" t="s">
        <v>8</v>
      </c>
      <c r="C11" s="7">
        <f>SUMIFS(Betriebsausgaben[Vorheriger Zeitraum],Betriebsausgaben[Ausgabenart],"Forschung und Entwicklung")</f>
        <v>0</v>
      </c>
      <c r="D11" s="20">
        <f>SUMIFS(Betriebsausgaben[Budget],Betriebsausgaben[Ausgabenart],"Forschung und Entwicklung")</f>
        <v>0</v>
      </c>
      <c r="E11" s="20">
        <f>SUMIFS(Betriebsausgaben[Aktueller Zeitraum],Betriebsausgaben[Ausgabenart],"Forschung und Entwicklung")</f>
        <v>0</v>
      </c>
      <c r="F11" s="14">
        <f>SUMIFS(Betriebsausgaben[Aktueller Zeitraum als % vom Umsatz],Betriebsausgaben[Ausgabenart],"Forschung und Entwicklung")</f>
        <v>0</v>
      </c>
      <c r="G11" s="14">
        <f>SUMIFS(Betriebsausgaben[% Änderung gegenüber vorherigem Zeitraum],Betriebsausgaben[Ausgabenart],"Forschung und Entwicklung")</f>
        <v>0</v>
      </c>
      <c r="H11" s="14">
        <f>SUMIFS(Betriebsausgaben[% Änderung gegenüber Budget],Betriebsausgaben[Ausgabenart],"Forschung und Entwicklung")</f>
        <v>0</v>
      </c>
    </row>
    <row r="12" spans="2:8" ht="30" customHeight="1" x14ac:dyDescent="0.25">
      <c r="B12" t="s">
        <v>9</v>
      </c>
      <c r="C12" s="7">
        <f>SUMIFS(Betriebsausgaben[Vorheriger Zeitraum],Betriebsausgaben[Ausgabenart],"Allgemeines und Verwaltung")</f>
        <v>0</v>
      </c>
      <c r="D12" s="20">
        <f>SUMIFS(Betriebsausgaben[Budget],Betriebsausgaben[Ausgabenart],"Allgemeines und Verwaltung")</f>
        <v>0</v>
      </c>
      <c r="E12" s="20">
        <f>SUMIFS(Betriebsausgaben[Aktueller Zeitraum],Betriebsausgaben[Ausgabenart],"Allgemeines und Verwaltung")</f>
        <v>0</v>
      </c>
      <c r="F12" s="14">
        <f>SUMIFS(Betriebsausgaben[Aktueller Zeitraum als % vom Umsatz],Betriebsausgaben[Ausgabenart],"Allgemeines und Verwaltung")</f>
        <v>0</v>
      </c>
      <c r="G12" s="14">
        <f>SUMIFS(Betriebsausgaben[% Änderung gegenüber vorherigem Zeitraum],Betriebsausgaben[Ausgabenart],"Allgemeines und Verwaltung")</f>
        <v>0</v>
      </c>
      <c r="H12" s="14">
        <f>SUMIFS(Betriebsausgaben[% Änderung gegenüber Budget],Betriebsausgaben[Ausgabenart],"Allgemeines und Verwaltung")</f>
        <v>0</v>
      </c>
    </row>
    <row r="13" spans="2:8" ht="30" customHeight="1" x14ac:dyDescent="0.25">
      <c r="B13" t="s">
        <v>10</v>
      </c>
      <c r="C13" s="7">
        <f>Betriebsausgaben[[#Totals],[Vorheriger Zeitraum]]-SUM(C10:C12)</f>
        <v>0</v>
      </c>
      <c r="D13" s="20">
        <f>Betriebsausgaben[[#Totals],[Budget]]-SUM(D10:D12)</f>
        <v>0</v>
      </c>
      <c r="E13" s="20">
        <f>Betriebsausgaben[[#Totals],[Aktueller Zeitraum]]-SUM(E10:E12)</f>
        <v>0</v>
      </c>
      <c r="F13" s="14">
        <f>Betriebsausgaben[[#Totals],[Aktueller Zeitraum als % vom Umsatz]]-SUM(F10:F12)</f>
        <v>0</v>
      </c>
      <c r="G13" s="14">
        <f>Betriebsausgaben[[#Totals],[% Änderung gegenüber vorherigem Zeitraum]]-SUM(G10:G12)</f>
        <v>0</v>
      </c>
      <c r="H13" s="14">
        <f>Betriebsausgaben[[#Totals],[% Änderung gegenüber Budget]]-SUM(H10:H12)</f>
        <v>0</v>
      </c>
    </row>
    <row r="14" spans="2:8" ht="30" customHeight="1" x14ac:dyDescent="0.25">
      <c r="B14" t="s">
        <v>11</v>
      </c>
      <c r="C14" s="7">
        <f>Einkünfte[[#Totals],[Vorheriger Zeitraum]]</f>
        <v>0</v>
      </c>
      <c r="D14" s="20">
        <f>Einkünfte[[#Totals],[Budget]]</f>
        <v>0</v>
      </c>
      <c r="E14" s="20">
        <f>Einkünfte[[#Totals],[Aktueller Zeitraum]]</f>
        <v>0</v>
      </c>
      <c r="F14" s="14">
        <f>Einkünfte[[#Totals],[Aktueller Zeitraum als % vom Umsatz]]</f>
        <v>0</v>
      </c>
      <c r="G14" s="14">
        <f>Einkünfte[[#Totals],[% Änderung gegenüber vorherigem Zeitraum]]</f>
        <v>0</v>
      </c>
      <c r="H14" s="14">
        <f>Einkünfte[[#Totals],[% Änderung gegenüber Budget]]</f>
        <v>0</v>
      </c>
    </row>
    <row r="15" spans="2:8" ht="30" customHeight="1" x14ac:dyDescent="0.25">
      <c r="B15" t="s">
        <v>12</v>
      </c>
      <c r="C15" s="7">
        <f>Steuern[[#Totals],[Vorheriger Zeitraum]]</f>
        <v>0</v>
      </c>
      <c r="D15" s="20">
        <f>Steuern[[#Totals],[Budget]]</f>
        <v>0</v>
      </c>
      <c r="E15" s="20">
        <f>Steuern[[#Totals],[Aktueller Zeitraum]]</f>
        <v>0</v>
      </c>
      <c r="F15" s="14">
        <f>Steuern[[#Totals],[Aktueller Zeitraum als % vom Umsatz]]</f>
        <v>0</v>
      </c>
      <c r="G15" s="14">
        <f>Steuern[[#Totals],[% Änderung gegenüber vorherigem Zeitraum]]</f>
        <v>0</v>
      </c>
      <c r="H15" s="14">
        <f>Steuern[[#Totals],[% Änderung gegenüber Budget]]</f>
        <v>0</v>
      </c>
    </row>
    <row r="17" spans="2:8" ht="30" customHeight="1" x14ac:dyDescent="0.25">
      <c r="B17" s="3" t="s">
        <v>13</v>
      </c>
      <c r="C17" s="6">
        <f>IFERROR(C8-C9,"-")</f>
        <v>0</v>
      </c>
      <c r="D17" s="6">
        <f>IFERROR(D8-D9,"-")</f>
        <v>0</v>
      </c>
      <c r="E17" s="6">
        <f>IFERROR(Summe_Umsatzerlös-Summe_Umsatzkosten,"-")</f>
        <v>0</v>
      </c>
      <c r="F17" s="12" t="str">
        <f>IFERROR(IF(Summe_Umsatzerlös=0,"0.00%",Summo_Bruttogewinn/Summe_Umsatzerlös),"-")</f>
        <v>0.00%</v>
      </c>
      <c r="G17" s="12">
        <f>IFERROR(IF(C17=Summo_Bruttogewinn,0,IF(Summo_Bruttogewinn&gt;C17,ABS((Summo_Bruttogewinn/C17)-1),IF(AND(Summo_Bruttogewinn&lt;C17,C17&lt;0),-((Summo_Bruttogewinn/C17)-1),(Summo_Bruttogewinn/C17)-1))),"-")</f>
        <v>0</v>
      </c>
      <c r="H17" s="12">
        <f>IFERROR(IF(D17=Summo_Bruttogewinn,0,IF(Summo_Bruttogewinn&gt;D17,ABS((Summo_Bruttogewinn/D17)-1),IF(AND(Summo_Bruttogewinn&lt;D17,D17&lt;0),-((Summo_Bruttogewinn/D17)-1),(Summo_Bruttogewinn/D17)-1))),"-")</f>
        <v>0</v>
      </c>
    </row>
    <row r="18" spans="2:8" ht="30" customHeight="1" x14ac:dyDescent="0.25">
      <c r="B18" s="4" t="s">
        <v>14</v>
      </c>
      <c r="C18" s="6">
        <f>IFERROR(C10+C11+C12+C13,"-")</f>
        <v>0</v>
      </c>
      <c r="D18" s="6">
        <f>IFERROR(D10+D11+D12+D13,"-")</f>
        <v>0</v>
      </c>
      <c r="E18" s="6">
        <f>IFERROR(Summe_Vertrieb_und_Marketing+Summe_Forschung_und_Entwicklung+Summe_Allgemeines_und_Verwaltung+Summe_Sonstige_Ausgaben,"-")</f>
        <v>0</v>
      </c>
      <c r="F18" s="12" t="str">
        <f>IFERROR(IF(Summe_Umsatzerlös=0,"0.00%",Summe_Betriebsausgaben/Summe_Umsatzerlös),"-")</f>
        <v>0.00%</v>
      </c>
      <c r="G18" s="12">
        <f>IFERROR(IF(C18=Summe_Betriebsausgaben,0,IF(Summe_Betriebsausgaben&gt;C18,ABS((Summe_Betriebsausgaben/C18)-1),IF(AND(Summe_Betriebsausgaben&lt;C18,C18&lt;0),-((Summe_Betriebsausgaben/C18)-1),(Summe_Betriebsausgaben/C18)-1))),"-")</f>
        <v>0</v>
      </c>
      <c r="H18" s="12">
        <f>IFERROR(IF(D18=Summe_Betriebsausgaben,0,IF(Summe_Betriebsausgaben&gt;D18,ABS((Summe_Betriebsausgaben/D18)-1),IF(AND(Summe_Betriebsausgaben&lt;D18,D18&lt;0),-((Summe_Betriebsausgaben/D18)-1),(Summe_Betriebsausgaben/D18)-1))),"-")</f>
        <v>0</v>
      </c>
    </row>
    <row r="19" spans="2:8" ht="30" customHeight="1" x14ac:dyDescent="0.25">
      <c r="B19" s="3" t="s">
        <v>15</v>
      </c>
      <c r="C19" s="6">
        <f>IFERROR(C17-C18,"-")</f>
        <v>0</v>
      </c>
      <c r="D19" s="6">
        <f>IFERROR(D17-D18,"-")</f>
        <v>0</v>
      </c>
      <c r="E19" s="6">
        <f>IFERROR(Summo_Bruttogewinn-Summe_Betriebsausgaben,"-")</f>
        <v>0</v>
      </c>
      <c r="F19" s="12" t="str">
        <f>IFERROR(IF(Summe_Umsatzerlös=0,"0.00%",Summe_Einkünfte_aus_Betrieb/Summe_Umsatzerlös),"-")</f>
        <v>0.00%</v>
      </c>
      <c r="G19" s="12">
        <f>IFERROR(IF(C19=Summe_Einkünfte_aus_Betrieb,0,IF(Summe_Einkünfte_aus_Betrieb&gt;C19,ABS((Summe_Einkünfte_aus_Betrieb/C19)-1),IF(AND(Summe_Einkünfte_aus_Betrieb&lt;C19,C19&lt;0),-((Summe_Einkünfte_aus_Betrieb/C19)-1),(Summe_Einkünfte_aus_Betrieb/C19)-1))),"-")</f>
        <v>0</v>
      </c>
      <c r="H19" s="12">
        <f>IFERROR(IF(D19=Summe_Einkünfte_aus_Betrieb,0,IF(Summe_Einkünfte_aus_Betrieb&gt;D19,ABS((Summe_Einkünfte_aus_Betrieb/D19)-1),IF(AND(Summe_Einkünfte_aus_Betrieb&lt;D19,D19&lt;0),-((Summe_Einkünfte_aus_Betrieb/D19)-1),(Summe_Einkünfte_aus_Betrieb/D19)-1))),"-")</f>
        <v>0</v>
      </c>
    </row>
    <row r="20" spans="2:8" ht="30" customHeight="1" x14ac:dyDescent="0.25">
      <c r="B20" s="3" t="s">
        <v>16</v>
      </c>
      <c r="C20" s="6">
        <f>IFERROR(C19+C14-C15,"-")</f>
        <v>0</v>
      </c>
      <c r="D20" s="6">
        <f>IFERROR(D19+D14-D15,"-")</f>
        <v>0</v>
      </c>
      <c r="E20" s="6">
        <f>Summe_Einkünfte_aus_Betrieb+Summe_Sonstige_Einkünfte-Summe_Steuern</f>
        <v>0</v>
      </c>
      <c r="F20" s="12" t="str">
        <f>IFERROR(IF(Summe_Umsatzerlös=0,"0.00%",Nettogewinn/Summe_Umsatzerlös),"-")</f>
        <v>0.00%</v>
      </c>
      <c r="G20" s="12">
        <f>IFERROR(IF(C20=Nettogewinn,0,IF(Nettogewinn&gt;C20,ABS((Nettogewinn/C20)-1),IF(AND(Nettogewinn&lt;C20,C20&lt;0),-((Nettogewinn/C20)-1),(Nettogewinn/C20)-1))),"-")</f>
        <v>0</v>
      </c>
      <c r="H20" s="12">
        <f>IFERROR(IF(D20=Nettogewinn,0,IF(Nettogewinn&gt;D20,ABS((Nettogewinn/D20)-1),IF(AND(Nettogewinn&lt;D20,D20&lt;0),-((Nettogewinn/D20)-1),(Nettogewinn/D20)-1))),"-")</f>
        <v>0</v>
      </c>
    </row>
  </sheetData>
  <mergeCells count="3">
    <mergeCell ref="C1:E1"/>
    <mergeCell ref="B6:H6"/>
    <mergeCell ref="G1:H4"/>
  </mergeCells>
  <phoneticPr fontId="0" type="noConversion"/>
  <dataValidations count="23">
    <dataValidation allowBlank="1" showInputMessage="1" showErrorMessage="1" prompt="Erstellen Sie in dieser Arbeitsmappe eine Gewinn- und Verlustrechnung. Die aktuelle Bruttogewinnspanne und die aktuelle Umsatzrendite werden auf diesem Arbeitsblatt auf Grundlage von Einträgen auf anderen Arbeitsblättern automatisch aktualisiert." sqref="A1" xr:uid="{00000000-0002-0000-0000-000000000000}"/>
    <dataValidation allowBlank="1" showInputMessage="1" showErrorMessage="1" prompt="Der Titel dieses Arbeitsblatts befindet sich in dieser Zelle. Geben Sie den Anfangs- und Endzeitraum in den Zellen rechts ein. Das Unternehmenslogo beginnt in Zelle G1. Geben Sie den Firmennamen in der Zelle unten ein." sqref="B1" xr:uid="{00000000-0002-0000-0000-000001000000}"/>
    <dataValidation allowBlank="1" showInputMessage="1" showErrorMessage="1" prompt="Geben Sie das Anfangsdatum als Monat oder Jahr gefolgt von dem Enddatum als Tag, Monat und Jahr in den Klammern in dieser Zelle ein." sqref="C1:E1" xr:uid="{00000000-0002-0000-0000-000002000000}"/>
    <dataValidation allowBlank="1" showInputMessage="1" showErrorMessage="1" prompt="Geben Sie in dieser Zelle den Firmennamen ein." sqref="B2" xr:uid="{00000000-0002-0000-0000-000003000000}"/>
    <dataValidation allowBlank="1" showInputMessage="1" showErrorMessage="1" prompt="Die aktuelle Bruttogewinnspanne in der Zelle rechts wird automatisch aktualisiert." sqref="B3" xr:uid="{00000000-0002-0000-0000-000004000000}"/>
    <dataValidation allowBlank="1" showInputMessage="1" showErrorMessage="1" prompt="Die aktuelle Umsatzrendite in der Zelle rechts wird automatisch aktualisiert." sqref="B4:B5" xr:uid="{00000000-0002-0000-0000-000005000000}"/>
    <dataValidation allowBlank="1" showInputMessage="1" showErrorMessage="1" prompt="Die aktuelle Bruttogewinnspanne und die aktuelle Umsatzrendite für den aktuellen Zeitraum werden in der Zelle unten automatisch in Tausendern aktualisiert." sqref="C2" xr:uid="{00000000-0002-0000-0000-000006000000}"/>
    <dataValidation allowBlank="1" showInputMessage="1" showErrorMessage="1" prompt="Die aktuelle Bruttogewinnspanne in dieser Zelle wird automatisch aktualisiert." sqref="C3" xr:uid="{00000000-0002-0000-0000-000007000000}"/>
    <dataValidation allowBlank="1" showInputMessage="1" showErrorMessage="1" prompt="Die aktuelle Umsatzrendite in dieser Zelle wird automatisch aktualisiert." sqref="C4:C5" xr:uid="{00000000-0002-0000-0000-000008000000}"/>
    <dataValidation allowBlank="1" showInputMessage="1" showErrorMessage="1" prompt="Fügen Sie in dieser Zelle das Firmenlogo hinzu." sqref="G1:H5" xr:uid="{00000000-0002-0000-0000-000009000000}"/>
    <dataValidation allowBlank="1" showInputMessage="1" showErrorMessage="1" prompt="Die Tabelle unten wird auf der Grundlage von Einträgen auf anderen Arbeitsblättern automatisch aktualisiert." sqref="B6:H6" xr:uid="{00000000-0002-0000-0000-00000A000000}"/>
    <dataValidation allowBlank="1" showInputMessage="1" showErrorMessage="1" prompt="Eine Zusammenfassung der Summen aus allen Arbeitsblättern ist in dieser Spalte unter dieser Überschrift angegeben. Änderungen an dieser Spalte können die Formeln in diesem Arbeitsblatt unterbrechen." sqref="B7" xr:uid="{00000000-0002-0000-0000-00000B000000}"/>
    <dataValidation allowBlank="1" showInputMessage="1" showErrorMessage="1" prompt="Der Betrag für „Summe vorheriger Zeitraum“ wird in dieser Spalte unter dieser Überschrift auf der Grundlage von Einträgen auf anderen Arbeitsblättern automatisch aktualisiert." sqref="C7" xr:uid="{00000000-0002-0000-0000-00000C000000}"/>
    <dataValidation allowBlank="1" showInputMessage="1" showErrorMessage="1" prompt="Der Betrag für &quot;Summe Budget&quot; wird in dieser Spalte unter dieser Überschrift auf der Grundlage von Einträgen auf anderen Arbeitsblättern automatisch aktualisiert." sqref="D7" xr:uid="{00000000-0002-0000-0000-00000D000000}"/>
    <dataValidation allowBlank="1" showInputMessage="1" showErrorMessage="1" prompt="Der Betrag für &quot;Summe aktueller Zeitraum&quot; wird in dieser Spalte unter dieser Überschrift auf der Grundlage von Einträgen auf anderen Arbeitsblättern automatisch aktualisiert." sqref="E7" xr:uid="{00000000-0002-0000-0000-00000E000000}"/>
    <dataValidation allowBlank="1" showInputMessage="1" showErrorMessage="1" prompt="Die Summe für den aktuellen Zeitraum als Prozentsatz vom Umsatz wird in dieser Spalte unter dieser Überschrift automatisch berechnet." sqref="F7" xr:uid="{00000000-0002-0000-0000-00000F000000}"/>
    <dataValidation allowBlank="1" showInputMessage="1" showErrorMessage="1" prompt="Die Summe der prozentualen Änderung gegenüber dem vorherigen Zeitraum wird in dieser Spalte unter dieser Überschrift automatisch berechnet." sqref="G7" xr:uid="{00000000-0002-0000-0000-000010000000}"/>
    <dataValidation allowBlank="1" showInputMessage="1" showErrorMessage="1" prompt="Die Summe der prozentualen Änderung gegenüber dem Budget wird in dieser Spalte unter dieser Überschrift automatisch berechnet." sqref="H7" xr:uid="{00000000-0002-0000-0000-000011000000}"/>
    <dataValidation allowBlank="1" showInputMessage="1" showErrorMessage="1" prompt="Der Bruttogewinn, die Summe der Betriebsausgaben, die Einkünfte aus dem Betrieb und der Nettogewinn werden in den Zellen unten automatisch aktualisiert." sqref="B16" xr:uid="{00000000-0002-0000-0000-000012000000}"/>
    <dataValidation allowBlank="1" showInputMessage="1" showErrorMessage="1" prompt="Der Bruttogewinn wird in den Zellen rechts automatisch aktualisiert." sqref="B17" xr:uid="{00000000-0002-0000-0000-000013000000}"/>
    <dataValidation allowBlank="1" showInputMessage="1" showErrorMessage="1" prompt=" Die Summe der Betriebsausgaben wird in den Zellen rechts automatisch aktualisiert." sqref="B18" xr:uid="{00000000-0002-0000-0000-000014000000}"/>
    <dataValidation allowBlank="1" showInputMessage="1" showErrorMessage="1" prompt="Die Einkünfte aus dem Betrieb werden in den Zellen rechts automatisch aktualisiert." sqref="B19" xr:uid="{00000000-0002-0000-0000-000015000000}"/>
    <dataValidation allowBlank="1" showInputMessage="1" showErrorMessage="1" prompt="Der Nettogewinn wird in den Zellen rechts automatisch berechnet." sqref="B20" xr:uid="{00000000-0002-0000-0000-000016000000}"/>
  </dataValidations>
  <printOptions horizontalCentered="1"/>
  <pageMargins left="0.4" right="0.4" top="0.4" bottom="0.4" header="0.3" footer="0.3"/>
  <pageSetup paperSize="9" scale="51" fitToHeight="0" orientation="portrait" r:id="rId1"/>
  <headerFooter differentFirst="1">
    <oddFooter>Page &amp;P of &amp;N</oddFooter>
  </headerFooter>
  <ignoredErrors>
    <ignoredError sqref="E20 C17:D17 E17:E18 C19:D20 C18:D18" emptyCellReference="1"/>
    <ignoredError sqref="D10:D11 E10:E11 F10:F11 G10:G11 H10:H11 H13:H15 D13:D15 E13:E15 F13:F15 G13:G15" calculatedColumn="1"/>
  </ignoredErrors>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pageSetUpPr fitToPage="1"/>
  </sheetPr>
  <dimension ref="B1:I13"/>
  <sheetViews>
    <sheetView showGridLines="0" zoomScaleNormal="100" workbookViewId="0"/>
  </sheetViews>
  <sheetFormatPr defaultColWidth="9.140625" defaultRowHeight="30" customHeight="1" x14ac:dyDescent="0.25"/>
  <cols>
    <col min="1" max="1" width="2.7109375" customWidth="1"/>
    <col min="2" max="2" width="50.140625" customWidth="1"/>
    <col min="3" max="3" width="31.7109375" customWidth="1"/>
    <col min="4" max="4" width="23" customWidth="1"/>
    <col min="5" max="5" width="18.7109375" customWidth="1"/>
    <col min="6" max="6" width="22.140625" customWidth="1"/>
    <col min="7" max="8" width="25.140625" customWidth="1"/>
    <col min="9" max="9" width="24.7109375" customWidth="1"/>
    <col min="10" max="10" width="2.7109375" customWidth="1"/>
  </cols>
  <sheetData>
    <row r="1" spans="2:9" ht="21" x14ac:dyDescent="0.25">
      <c r="B1" s="10" t="str">
        <f>Arbeitsmappe_Titel</f>
        <v>Gewinn - und Verlustrechnung</v>
      </c>
      <c r="H1" s="23"/>
      <c r="I1" s="23"/>
    </row>
    <row r="2" spans="2:9" ht="16.5" x14ac:dyDescent="0.25">
      <c r="B2" s="1" t="str">
        <f>Firmenname</f>
        <v>Firmenname</v>
      </c>
      <c r="C2" t="s">
        <v>18</v>
      </c>
      <c r="H2" s="23"/>
      <c r="I2" s="23"/>
    </row>
    <row r="3" spans="2:9" ht="39" customHeight="1" x14ac:dyDescent="0.25">
      <c r="B3" s="2" t="s">
        <v>25</v>
      </c>
      <c r="C3" s="11">
        <f>IFERROR(Umsatzerlös,"-")</f>
        <v>0</v>
      </c>
      <c r="H3" s="23"/>
      <c r="I3" s="23"/>
    </row>
    <row r="4" spans="2:9" ht="38.1" customHeight="1" x14ac:dyDescent="0.25">
      <c r="B4" t="s">
        <v>26</v>
      </c>
      <c r="C4" t="s">
        <v>29</v>
      </c>
      <c r="D4" t="s">
        <v>34</v>
      </c>
      <c r="E4" t="s">
        <v>35</v>
      </c>
      <c r="F4" t="s">
        <v>36</v>
      </c>
      <c r="G4" t="s">
        <v>37</v>
      </c>
      <c r="H4" t="s">
        <v>38</v>
      </c>
      <c r="I4" t="s">
        <v>39</v>
      </c>
    </row>
    <row r="5" spans="2:9" ht="30" customHeight="1" x14ac:dyDescent="0.25">
      <c r="B5" t="s">
        <v>25</v>
      </c>
      <c r="C5" t="s">
        <v>30</v>
      </c>
      <c r="D5" s="5"/>
      <c r="E5" s="5"/>
      <c r="F5" s="5"/>
      <c r="G5" s="15" t="str">
        <f>IFERROR(IF(Umsatzerlös_1[[#Totals],[Aktueller Zeitraum]]=0,"-",Umsatzerlös_1[[#This Row],[Aktueller Zeitraum]]/Umsatzerlös),"-")</f>
        <v>-</v>
      </c>
      <c r="H5" s="15">
        <f>IFERROR(IF(Umsatzerlös_1[[#This Row],[Vorheriger Zeitraum]]=Umsatzerlös_1[[#This Row],[Aktueller Zeitraum]],0,IF(Umsatzerlös_1[[#This Row],[Aktueller Zeitraum]]&gt;Umsatzerlös_1[[#This Row],[Vorheriger Zeitraum]],ABS((Umsatzerlös_1[[#This Row],[Aktueller Zeitraum]]/Umsatzerlös_1[[#This Row],[Vorheriger Zeitraum]])-1),IF(AND(Umsatzerlös_1[[#This Row],[Aktueller Zeitraum]]&lt;Umsatzerlös_1[[#This Row],[Vorheriger Zeitraum]],Umsatzerlös_1[[#This Row],[Vorheriger Zeitraum]]&lt;0),-((Umsatzerlös_1[[#This Row],[Aktueller Zeitraum]]/Umsatzerlös_1[[#This Row],[Vorheriger Zeitraum]])-1),(Umsatzerlös_1[[#This Row],[Aktueller Zeitraum]]/Umsatzerlös_1[[#This Row],[Vorheriger Zeitraum]])-1))),"-")</f>
        <v>0</v>
      </c>
      <c r="I5" s="15">
        <f>IFERROR(IF(Umsatzerlös_1[[#This Row],[Budget]]=Umsatzerlös_1[[#This Row],[Aktueller Zeitraum]],0,IF(Umsatzerlös_1[[#This Row],[Aktueller Zeitraum]]&gt;Umsatzerlös_1[[#This Row],[Budget]],ABS((Umsatzerlös_1[[#This Row],[Aktueller Zeitraum]]/Umsatzerlös_1[[#This Row],[Budget]])-1),IF(AND(Umsatzerlös_1[[#This Row],[Aktueller Zeitraum]]&lt;Umsatzerlös_1[[#This Row],[Budget]],Umsatzerlös_1[[#This Row],[Budget]]&lt;0),-((Umsatzerlös_1[[#This Row],[Aktueller Zeitraum]]/Umsatzerlös_1[[#This Row],[Budget]])-1),(Umsatzerlös_1[[#This Row],[Aktueller Zeitraum]]/Umsatzerlös_1[[#This Row],[Budget]])-1))),"-")</f>
        <v>0</v>
      </c>
    </row>
    <row r="6" spans="2:9" ht="30" customHeight="1" x14ac:dyDescent="0.25">
      <c r="B6" t="s">
        <v>25</v>
      </c>
      <c r="C6" t="s">
        <v>31</v>
      </c>
      <c r="D6" s="5"/>
      <c r="E6" s="5"/>
      <c r="F6" s="5"/>
      <c r="G6" s="15" t="str">
        <f>IFERROR(IF(Umsatzerlös_1[[#Totals],[Aktueller Zeitraum]]=0,"-",Umsatzerlös_1[[#This Row],[Aktueller Zeitraum]]/Umsatzerlös),"-")</f>
        <v>-</v>
      </c>
      <c r="H6" s="15">
        <f>IFERROR(IF(Umsatzerlös_1[[#This Row],[Vorheriger Zeitraum]]=Umsatzerlös_1[[#This Row],[Aktueller Zeitraum]],0,IF(Umsatzerlös_1[[#This Row],[Aktueller Zeitraum]]&gt;Umsatzerlös_1[[#This Row],[Vorheriger Zeitraum]],ABS((Umsatzerlös_1[[#This Row],[Aktueller Zeitraum]]/Umsatzerlös_1[[#This Row],[Vorheriger Zeitraum]])-1),IF(AND(Umsatzerlös_1[[#This Row],[Aktueller Zeitraum]]&lt;Umsatzerlös_1[[#This Row],[Vorheriger Zeitraum]],Umsatzerlös_1[[#This Row],[Vorheriger Zeitraum]]&lt;0),-((Umsatzerlös_1[[#This Row],[Aktueller Zeitraum]]/Umsatzerlös_1[[#This Row],[Vorheriger Zeitraum]])-1),(Umsatzerlös_1[[#This Row],[Aktueller Zeitraum]]/Umsatzerlös_1[[#This Row],[Vorheriger Zeitraum]])-1))),"-")</f>
        <v>0</v>
      </c>
      <c r="I6" s="15">
        <f>IFERROR(IF(Umsatzerlös_1[[#This Row],[Budget]]=Umsatzerlös_1[[#This Row],[Aktueller Zeitraum]],0,IF(Umsatzerlös_1[[#This Row],[Aktueller Zeitraum]]&gt;Umsatzerlös_1[[#This Row],[Budget]],ABS((Umsatzerlös_1[[#This Row],[Aktueller Zeitraum]]/Umsatzerlös_1[[#This Row],[Budget]])-1),IF(AND(Umsatzerlös_1[[#This Row],[Aktueller Zeitraum]]&lt;Umsatzerlös_1[[#This Row],[Budget]],Umsatzerlös_1[[#This Row],[Budget]]&lt;0),-((Umsatzerlös_1[[#This Row],[Aktueller Zeitraum]]/Umsatzerlös_1[[#This Row],[Budget]])-1),(Umsatzerlös_1[[#This Row],[Aktueller Zeitraum]]/Umsatzerlös_1[[#This Row],[Budget]])-1))),"-")</f>
        <v>0</v>
      </c>
    </row>
    <row r="7" spans="2:9" ht="30" customHeight="1" x14ac:dyDescent="0.25">
      <c r="B7" t="s">
        <v>25</v>
      </c>
      <c r="C7" t="s">
        <v>32</v>
      </c>
      <c r="D7" s="5"/>
      <c r="E7" s="5"/>
      <c r="F7" s="5"/>
      <c r="G7" s="15" t="str">
        <f>IFERROR(IF(Umsatzerlös_1[[#Totals],[Aktueller Zeitraum]]=0,"-",Umsatzerlös_1[[#This Row],[Aktueller Zeitraum]]/Umsatzerlös),"-")</f>
        <v>-</v>
      </c>
      <c r="H7" s="15">
        <f>IFERROR(IF(Umsatzerlös_1[[#This Row],[Vorheriger Zeitraum]]=Umsatzerlös_1[[#This Row],[Aktueller Zeitraum]],0,IF(Umsatzerlös_1[[#This Row],[Aktueller Zeitraum]]&gt;Umsatzerlös_1[[#This Row],[Vorheriger Zeitraum]],ABS((Umsatzerlös_1[[#This Row],[Aktueller Zeitraum]]/Umsatzerlös_1[[#This Row],[Vorheriger Zeitraum]])-1),IF(AND(Umsatzerlös_1[[#This Row],[Aktueller Zeitraum]]&lt;Umsatzerlös_1[[#This Row],[Vorheriger Zeitraum]],Umsatzerlös_1[[#This Row],[Vorheriger Zeitraum]]&lt;0),-((Umsatzerlös_1[[#This Row],[Aktueller Zeitraum]]/Umsatzerlös_1[[#This Row],[Vorheriger Zeitraum]])-1),(Umsatzerlös_1[[#This Row],[Aktueller Zeitraum]]/Umsatzerlös_1[[#This Row],[Vorheriger Zeitraum]])-1))),"-")</f>
        <v>0</v>
      </c>
      <c r="I7" s="15">
        <f>IFERROR(IF(Umsatzerlös_1[[#This Row],[Budget]]=Umsatzerlös_1[[#This Row],[Aktueller Zeitraum]],0,IF(Umsatzerlös_1[[#This Row],[Aktueller Zeitraum]]&gt;Umsatzerlös_1[[#This Row],[Budget]],ABS((Umsatzerlös_1[[#This Row],[Aktueller Zeitraum]]/Umsatzerlös_1[[#This Row],[Budget]])-1),IF(AND(Umsatzerlös_1[[#This Row],[Aktueller Zeitraum]]&lt;Umsatzerlös_1[[#This Row],[Budget]],Umsatzerlös_1[[#This Row],[Budget]]&lt;0),-((Umsatzerlös_1[[#This Row],[Aktueller Zeitraum]]/Umsatzerlös_1[[#This Row],[Budget]])-1),(Umsatzerlös_1[[#This Row],[Aktueller Zeitraum]]/Umsatzerlös_1[[#This Row],[Budget]])-1))),"-")</f>
        <v>0</v>
      </c>
    </row>
    <row r="8" spans="2:9" ht="30" customHeight="1" x14ac:dyDescent="0.25">
      <c r="B8" t="s">
        <v>25</v>
      </c>
      <c r="C8" t="s">
        <v>33</v>
      </c>
      <c r="D8" s="5"/>
      <c r="E8" s="5"/>
      <c r="F8" s="5"/>
      <c r="G8" s="15" t="str">
        <f>IFERROR(IF(Umsatzerlös_1[[#Totals],[Aktueller Zeitraum]]=0,"-",Umsatzerlös_1[[#This Row],[Aktueller Zeitraum]]/Umsatzerlös),"-")</f>
        <v>-</v>
      </c>
      <c r="H8" s="15">
        <f>IFERROR(IF(Umsatzerlös_1[[#This Row],[Vorheriger Zeitraum]]=Umsatzerlös_1[[#This Row],[Aktueller Zeitraum]],0,IF(Umsatzerlös_1[[#This Row],[Aktueller Zeitraum]]&gt;Umsatzerlös_1[[#This Row],[Vorheriger Zeitraum]],ABS((Umsatzerlös_1[[#This Row],[Aktueller Zeitraum]]/Umsatzerlös_1[[#This Row],[Vorheriger Zeitraum]])-1),IF(AND(Umsatzerlös_1[[#This Row],[Aktueller Zeitraum]]&lt;Umsatzerlös_1[[#This Row],[Vorheriger Zeitraum]],Umsatzerlös_1[[#This Row],[Vorheriger Zeitraum]]&lt;0),-((Umsatzerlös_1[[#This Row],[Aktueller Zeitraum]]/Umsatzerlös_1[[#This Row],[Vorheriger Zeitraum]])-1),(Umsatzerlös_1[[#This Row],[Aktueller Zeitraum]]/Umsatzerlös_1[[#This Row],[Vorheriger Zeitraum]])-1))),"-")</f>
        <v>0</v>
      </c>
      <c r="I8" s="15">
        <f>IFERROR(IF(Umsatzerlös_1[[#This Row],[Budget]]=Umsatzerlös_1[[#This Row],[Aktueller Zeitraum]],0,IF(Umsatzerlös_1[[#This Row],[Aktueller Zeitraum]]&gt;Umsatzerlös_1[[#This Row],[Budget]],ABS((Umsatzerlös_1[[#This Row],[Aktueller Zeitraum]]/Umsatzerlös_1[[#This Row],[Budget]])-1),IF(AND(Umsatzerlös_1[[#This Row],[Aktueller Zeitraum]]&lt;Umsatzerlös_1[[#This Row],[Budget]],Umsatzerlös_1[[#This Row],[Budget]]&lt;0),-((Umsatzerlös_1[[#This Row],[Aktueller Zeitraum]]/Umsatzerlös_1[[#This Row],[Budget]])-1),(Umsatzerlös_1[[#This Row],[Aktueller Zeitraum]]/Umsatzerlös_1[[#This Row],[Budget]])-1))),"-")</f>
        <v>0</v>
      </c>
    </row>
    <row r="9" spans="2:9" ht="30" customHeight="1" x14ac:dyDescent="0.25">
      <c r="B9" t="s">
        <v>27</v>
      </c>
      <c r="C9" t="s">
        <v>30</v>
      </c>
      <c r="D9" s="5"/>
      <c r="E9" s="5"/>
      <c r="F9" s="5"/>
      <c r="G9" s="15" t="str">
        <f>IFERROR(IF(Umsatzerlös_1[[#Totals],[Aktueller Zeitraum]]=0,"-",Umsatzerlös_1[[#This Row],[Aktueller Zeitraum]]/Umsatzerlös),"-")</f>
        <v>-</v>
      </c>
      <c r="H9" s="15">
        <f>IFERROR(IF(Umsatzerlös_1[[#This Row],[Vorheriger Zeitraum]]=Umsatzerlös_1[[#This Row],[Aktueller Zeitraum]],0,IF(Umsatzerlös_1[[#This Row],[Aktueller Zeitraum]]&gt;Umsatzerlös_1[[#This Row],[Vorheriger Zeitraum]],ABS((Umsatzerlös_1[[#This Row],[Aktueller Zeitraum]]/Umsatzerlös_1[[#This Row],[Vorheriger Zeitraum]])-1),IF(AND(Umsatzerlös_1[[#This Row],[Aktueller Zeitraum]]&lt;Umsatzerlös_1[[#This Row],[Vorheriger Zeitraum]],Umsatzerlös_1[[#This Row],[Vorheriger Zeitraum]]&lt;0),-((Umsatzerlös_1[[#This Row],[Aktueller Zeitraum]]/Umsatzerlös_1[[#This Row],[Vorheriger Zeitraum]])-1),(Umsatzerlös_1[[#This Row],[Aktueller Zeitraum]]/Umsatzerlös_1[[#This Row],[Vorheriger Zeitraum]])-1))),"-")</f>
        <v>0</v>
      </c>
      <c r="I9" s="15">
        <f>IFERROR(IF(Umsatzerlös_1[[#This Row],[Budget]]=Umsatzerlös_1[[#This Row],[Aktueller Zeitraum]],0,IF(Umsatzerlös_1[[#This Row],[Aktueller Zeitraum]]&gt;Umsatzerlös_1[[#This Row],[Budget]],ABS((Umsatzerlös_1[[#This Row],[Aktueller Zeitraum]]/Umsatzerlös_1[[#This Row],[Budget]])-1),IF(AND(Umsatzerlös_1[[#This Row],[Aktueller Zeitraum]]&lt;Umsatzerlös_1[[#This Row],[Budget]],Umsatzerlös_1[[#This Row],[Budget]]&lt;0),-((Umsatzerlös_1[[#This Row],[Aktueller Zeitraum]]/Umsatzerlös_1[[#This Row],[Budget]])-1),(Umsatzerlös_1[[#This Row],[Aktueller Zeitraum]]/Umsatzerlös_1[[#This Row],[Budget]])-1))),"-")</f>
        <v>0</v>
      </c>
    </row>
    <row r="10" spans="2:9" ht="30" customHeight="1" x14ac:dyDescent="0.25">
      <c r="B10" t="s">
        <v>27</v>
      </c>
      <c r="C10" t="s">
        <v>31</v>
      </c>
      <c r="D10" s="5"/>
      <c r="E10" s="5"/>
      <c r="F10" s="5"/>
      <c r="G10" s="15" t="str">
        <f>IFERROR(IF(Umsatzerlös_1[[#Totals],[Aktueller Zeitraum]]=0,"-",Umsatzerlös_1[[#This Row],[Aktueller Zeitraum]]/Umsatzerlös),"-")</f>
        <v>-</v>
      </c>
      <c r="H10" s="15">
        <f>IFERROR(IF(Umsatzerlös_1[[#This Row],[Vorheriger Zeitraum]]=Umsatzerlös_1[[#This Row],[Aktueller Zeitraum]],0,IF(Umsatzerlös_1[[#This Row],[Aktueller Zeitraum]]&gt;Umsatzerlös_1[[#This Row],[Vorheriger Zeitraum]],ABS((Umsatzerlös_1[[#This Row],[Aktueller Zeitraum]]/Umsatzerlös_1[[#This Row],[Vorheriger Zeitraum]])-1),IF(AND(Umsatzerlös_1[[#This Row],[Aktueller Zeitraum]]&lt;Umsatzerlös_1[[#This Row],[Vorheriger Zeitraum]],Umsatzerlös_1[[#This Row],[Vorheriger Zeitraum]]&lt;0),-((Umsatzerlös_1[[#This Row],[Aktueller Zeitraum]]/Umsatzerlös_1[[#This Row],[Vorheriger Zeitraum]])-1),(Umsatzerlös_1[[#This Row],[Aktueller Zeitraum]]/Umsatzerlös_1[[#This Row],[Vorheriger Zeitraum]])-1))),"-")</f>
        <v>0</v>
      </c>
      <c r="I10" s="15">
        <f>IFERROR(IF(Umsatzerlös_1[[#This Row],[Budget]]=Umsatzerlös_1[[#This Row],[Aktueller Zeitraum]],0,IF(Umsatzerlös_1[[#This Row],[Aktueller Zeitraum]]&gt;Umsatzerlös_1[[#This Row],[Budget]],ABS((Umsatzerlös_1[[#This Row],[Aktueller Zeitraum]]/Umsatzerlös_1[[#This Row],[Budget]])-1),IF(AND(Umsatzerlös_1[[#This Row],[Aktueller Zeitraum]]&lt;Umsatzerlös_1[[#This Row],[Budget]],Umsatzerlös_1[[#This Row],[Budget]]&lt;0),-((Umsatzerlös_1[[#This Row],[Aktueller Zeitraum]]/Umsatzerlös_1[[#This Row],[Budget]])-1),(Umsatzerlös_1[[#This Row],[Aktueller Zeitraum]]/Umsatzerlös_1[[#This Row],[Budget]])-1))),"-")</f>
        <v>0</v>
      </c>
    </row>
    <row r="11" spans="2:9" ht="30" customHeight="1" x14ac:dyDescent="0.25">
      <c r="B11" t="s">
        <v>27</v>
      </c>
      <c r="C11" t="s">
        <v>32</v>
      </c>
      <c r="D11" s="5"/>
      <c r="E11" s="5"/>
      <c r="F11" s="5"/>
      <c r="G11" s="15" t="str">
        <f>IFERROR(IF(Umsatzerlös_1[[#Totals],[Aktueller Zeitraum]]=0,"-",Umsatzerlös_1[[#This Row],[Aktueller Zeitraum]]/Umsatzerlös),"-")</f>
        <v>-</v>
      </c>
      <c r="H11" s="15">
        <f>IFERROR(IF(Umsatzerlös_1[[#This Row],[Vorheriger Zeitraum]]=Umsatzerlös_1[[#This Row],[Aktueller Zeitraum]],0,IF(Umsatzerlös_1[[#This Row],[Aktueller Zeitraum]]&gt;Umsatzerlös_1[[#This Row],[Vorheriger Zeitraum]],ABS((Umsatzerlös_1[[#This Row],[Aktueller Zeitraum]]/Umsatzerlös_1[[#This Row],[Vorheriger Zeitraum]])-1),IF(AND(Umsatzerlös_1[[#This Row],[Aktueller Zeitraum]]&lt;Umsatzerlös_1[[#This Row],[Vorheriger Zeitraum]],Umsatzerlös_1[[#This Row],[Vorheriger Zeitraum]]&lt;0),-((Umsatzerlös_1[[#This Row],[Aktueller Zeitraum]]/Umsatzerlös_1[[#This Row],[Vorheriger Zeitraum]])-1),(Umsatzerlös_1[[#This Row],[Aktueller Zeitraum]]/Umsatzerlös_1[[#This Row],[Vorheriger Zeitraum]])-1))),"-")</f>
        <v>0</v>
      </c>
      <c r="I11" s="15">
        <f>IFERROR(IF(Umsatzerlös_1[[#This Row],[Budget]]=Umsatzerlös_1[[#This Row],[Aktueller Zeitraum]],0,IF(Umsatzerlös_1[[#This Row],[Aktueller Zeitraum]]&gt;Umsatzerlös_1[[#This Row],[Budget]],ABS((Umsatzerlös_1[[#This Row],[Aktueller Zeitraum]]/Umsatzerlös_1[[#This Row],[Budget]])-1),IF(AND(Umsatzerlös_1[[#This Row],[Aktueller Zeitraum]]&lt;Umsatzerlös_1[[#This Row],[Budget]],Umsatzerlös_1[[#This Row],[Budget]]&lt;0),-((Umsatzerlös_1[[#This Row],[Aktueller Zeitraum]]/Umsatzerlös_1[[#This Row],[Budget]])-1),(Umsatzerlös_1[[#This Row],[Aktueller Zeitraum]]/Umsatzerlös_1[[#This Row],[Budget]])-1))),"-")</f>
        <v>0</v>
      </c>
    </row>
    <row r="12" spans="2:9" ht="30" customHeight="1" x14ac:dyDescent="0.25">
      <c r="B12" t="s">
        <v>27</v>
      </c>
      <c r="C12" t="s">
        <v>33</v>
      </c>
      <c r="D12" s="5"/>
      <c r="E12" s="5"/>
      <c r="F12" s="5"/>
      <c r="G12" s="15" t="str">
        <f>IFERROR(IF(Umsatzerlös_1[[#Totals],[Aktueller Zeitraum]]=0,"-",Umsatzerlös_1[[#This Row],[Aktueller Zeitraum]]/Umsatzerlös),"-")</f>
        <v>-</v>
      </c>
      <c r="H12" s="15">
        <f>IFERROR(IF(Umsatzerlös_1[[#This Row],[Vorheriger Zeitraum]]=Umsatzerlös_1[[#This Row],[Aktueller Zeitraum]],0,IF(Umsatzerlös_1[[#This Row],[Aktueller Zeitraum]]&gt;Umsatzerlös_1[[#This Row],[Vorheriger Zeitraum]],ABS((Umsatzerlös_1[[#This Row],[Aktueller Zeitraum]]/Umsatzerlös_1[[#This Row],[Vorheriger Zeitraum]])-1),IF(AND(Umsatzerlös_1[[#This Row],[Aktueller Zeitraum]]&lt;Umsatzerlös_1[[#This Row],[Vorheriger Zeitraum]],Umsatzerlös_1[[#This Row],[Vorheriger Zeitraum]]&lt;0),-((Umsatzerlös_1[[#This Row],[Aktueller Zeitraum]]/Umsatzerlös_1[[#This Row],[Vorheriger Zeitraum]])-1),(Umsatzerlös_1[[#This Row],[Aktueller Zeitraum]]/Umsatzerlös_1[[#This Row],[Vorheriger Zeitraum]])-1))),"-")</f>
        <v>0</v>
      </c>
      <c r="I12" s="15">
        <f>IFERROR(IF(Umsatzerlös_1[[#This Row],[Budget]]=Umsatzerlös_1[[#This Row],[Aktueller Zeitraum]],0,IF(Umsatzerlös_1[[#This Row],[Aktueller Zeitraum]]&gt;Umsatzerlös_1[[#This Row],[Budget]],ABS((Umsatzerlös_1[[#This Row],[Aktueller Zeitraum]]/Umsatzerlös_1[[#This Row],[Budget]])-1),IF(AND(Umsatzerlös_1[[#This Row],[Aktueller Zeitraum]]&lt;Umsatzerlös_1[[#This Row],[Budget]],Umsatzerlös_1[[#This Row],[Budget]]&lt;0),-((Umsatzerlös_1[[#This Row],[Aktueller Zeitraum]]/Umsatzerlös_1[[#This Row],[Budget]])-1),(Umsatzerlös_1[[#This Row],[Aktueller Zeitraum]]/Umsatzerlös_1[[#This Row],[Budget]])-1))),"-")</f>
        <v>0</v>
      </c>
    </row>
    <row r="13" spans="2:9" ht="30" customHeight="1" x14ac:dyDescent="0.25">
      <c r="B13" t="s">
        <v>28</v>
      </c>
      <c r="D13" s="19">
        <f>SUBTOTAL(109,Umsatzerlös_1[Vorheriger Zeitraum])</f>
        <v>0</v>
      </c>
      <c r="E13" s="19">
        <f>SUBTOTAL(109,Umsatzerlös_1[Budget])</f>
        <v>0</v>
      </c>
      <c r="F13" s="19">
        <f>SUBTOTAL(109,Umsatzerlös_1[Aktueller Zeitraum])</f>
        <v>0</v>
      </c>
      <c r="G13" s="18">
        <f>SUBTOTAL(109,Umsatzerlös_1[Aktueller Zeitraum als % vom Umsatz])</f>
        <v>0</v>
      </c>
      <c r="H13" s="18">
        <f>SUBTOTAL(109,Umsatzerlös_1[% Änderung gegenüber vorherigem Zeitraum])</f>
        <v>0</v>
      </c>
      <c r="I13" s="18">
        <f>SUBTOTAL(109,Umsatzerlös_1[% Änderung gegenüber Budget])</f>
        <v>0</v>
      </c>
    </row>
  </sheetData>
  <mergeCells count="1">
    <mergeCell ref="H1:I3"/>
  </mergeCells>
  <dataValidations count="16">
    <dataValidation allowBlank="1" showInputMessage="1" showErrorMessage="1" prompt="Die prozentuale Änderung gegenüber dem Budget wird in dieser Spalte unter dieser Überschrift automatisch berechnet." sqref="I4" xr:uid="{00000000-0002-0000-0100-000000000000}"/>
    <dataValidation allowBlank="1" showInputMessage="1" showErrorMessage="1" prompt="Die prozentuale Änderung gegenüber dem vorherigen Zeitraum wird in dieser Spalte unter dieser Überschrift automatisch berechnet." sqref="H4" xr:uid="{00000000-0002-0000-0100-000001000000}"/>
    <dataValidation allowBlank="1" showInputMessage="1" showErrorMessage="1" prompt="Der aktuelle Zeitraum als Prozentsatz vom Umsatz wird in dieser Spalte unter dieser Überschrift automatisch berechnet." sqref="G4" xr:uid="{00000000-0002-0000-0100-000002000000}"/>
    <dataValidation allowBlank="1" showInputMessage="1" showErrorMessage="1" prompt="Geben Sie in dieser Spalte unter dieser Überschrift den Betrag für den aktuellen Zeitraum ein." sqref="F4" xr:uid="{00000000-0002-0000-0100-000003000000}"/>
    <dataValidation allowBlank="1" showInputMessage="1" showErrorMessage="1" prompt="Geben Sie in dieser Spalte unter dieser Überschrift den Budgetbetrag ein." sqref="E4" xr:uid="{00000000-0002-0000-0100-000004000000}"/>
    <dataValidation allowBlank="1" showInputMessage="1" showErrorMessage="1" prompt="Geben Sie in dieser Spalte unter dieser Überschrift den Betrag für den vorherigen Zeitraum ein." sqref="D4" xr:uid="{00000000-0002-0000-0100-000005000000}"/>
    <dataValidation allowBlank="1" showInputMessage="1" showErrorMessage="1" prompt="Geben Sie in dieser Spalte unter dieser Überschrift eine Beschreibung ein." sqref="C4" xr:uid="{00000000-0002-0000-0100-000006000000}"/>
    <dataValidation allowBlank="1" showInputMessage="1" showErrorMessage="1" prompt="Wählen Sie in dieser Spalte unter dieser Überschrift die Art aus. Drücken Sie ALT+NACH-UNTEN, um die Dropdownliste zu öffnen, und dann EINGABE, um die Auswahl zu treffen. Verwenden Sie Überschriftsfilter, um bestimmte Einträge zu finden." sqref="B4" xr:uid="{00000000-0002-0000-0100-000007000000}"/>
    <dataValidation allowBlank="1" showInputMessage="1" showErrorMessage="1" prompt="Der Unternehmensname wird in dieser Zelle automatisch aktualisiert." sqref="B2" xr:uid="{00000000-0002-0000-0100-000008000000}"/>
    <dataValidation allowBlank="1" showInputMessage="1" showErrorMessage="1" prompt="Fügen Sie in dieser Zelle das Firmenlogo hinzu." sqref="H1:I3" xr:uid="{00000000-0002-0000-0100-000009000000}"/>
    <dataValidation allowBlank="1" showInputMessage="1" showErrorMessage="1" prompt="Der Titel dieses Arbeitsblatts wird in dieser Zelle automatisch aktualisiert. Das Firmenlogo beginnt in Zelle H1." sqref="B1" xr:uid="{00000000-0002-0000-0100-00000A000000}"/>
    <dataValidation allowBlank="1" showInputMessage="1" showErrorMessage="1" prompt="Erstellen Sie auf diesem Arbeitsblatt eine Liste von Umsatzerlösposten. Der Gesamtumsatzerlös wird am Ende der Tabelle „Umsatzerlös“ automatisch berechnet." sqref="A1" xr:uid="{00000000-0002-0000-0100-00000B000000}"/>
    <dataValidation allowBlank="1" showInputMessage="1" showErrorMessage="1" prompt="Der Gesamtumsatzerlös für den aktuellen Zeitraum wird in der Zelle rechts automatisch aktualisiert." sqref="B3" xr:uid="{00000000-0002-0000-0100-00000C000000}"/>
    <dataValidation allowBlank="1" showInputMessage="1" showErrorMessage="1" prompt="Der Gesamtumsatzerlös für den aktuellen Zeitraum wird in der Zelle unten automatisch in Tausendern aktualisiert." sqref="C2" xr:uid="{00000000-0002-0000-0100-00000D000000}"/>
    <dataValidation allowBlank="1" showInputMessage="1" showErrorMessage="1" prompt="Der Gesamtumsatzerlös für den aktuellen Zeitraum wird in dieser Zelle automatisch in Tausendern aktualisiert." sqref="C3" xr:uid="{00000000-0002-0000-0100-00000E000000}"/>
    <dataValidation type="list" errorStyle="warning" allowBlank="1" showInputMessage="1" showErrorMessage="1" error="Wählen Sie einen Eintrag aus der Liste aus. Wählen Sie ABBRECHEN aus, drücken Sie ALT+NACH-UNTEN, um die Dropdownliste zu öffnen, und dann EINGABE, um die Auswahl zu treffen." sqref="B5:B12" xr:uid="{00000000-0002-0000-0100-00000F000000}">
      <formula1>INDIRECT("Kategorien[Kategorien]")</formula1>
    </dataValidation>
  </dataValidations>
  <printOptions horizontalCentered="1"/>
  <pageMargins left="0.4" right="0.4" top="0.4" bottom="0.4" header="0.3" footer="0.3"/>
  <pageSetup paperSize="9" scale="42" fitToHeight="0" orientation="portrait" r:id="rId1"/>
  <headerFooter differentFirst="1">
    <oddFooter>Page &amp;P of &amp;N</oddFooter>
  </headerFooter>
  <ignoredErrors>
    <ignoredError sqref="C3" emptyCellReference="1"/>
  </ignoredErrors>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pageSetUpPr fitToPage="1"/>
  </sheetPr>
  <dimension ref="B1:I7"/>
  <sheetViews>
    <sheetView showGridLines="0" zoomScaleNormal="100" workbookViewId="0"/>
  </sheetViews>
  <sheetFormatPr defaultColWidth="9.140625" defaultRowHeight="30" customHeight="1" x14ac:dyDescent="0.25"/>
  <cols>
    <col min="1" max="1" width="2.7109375" customWidth="1"/>
    <col min="2" max="2" width="50.140625" customWidth="1"/>
    <col min="3" max="3" width="31.7109375" customWidth="1"/>
    <col min="4" max="4" width="23" customWidth="1"/>
    <col min="5" max="5" width="18.7109375" customWidth="1"/>
    <col min="6" max="6" width="22.140625" customWidth="1"/>
    <col min="7" max="8" width="25.140625" customWidth="1"/>
    <col min="9" max="9" width="24.7109375" customWidth="1"/>
    <col min="10" max="10" width="2.7109375" customWidth="1"/>
  </cols>
  <sheetData>
    <row r="1" spans="2:9" ht="21" x14ac:dyDescent="0.25">
      <c r="B1" s="10" t="str">
        <f>Arbeitsmappe_Titel</f>
        <v>Gewinn - und Verlustrechnung</v>
      </c>
      <c r="H1" s="23"/>
      <c r="I1" s="23"/>
    </row>
    <row r="2" spans="2:9" ht="16.5" x14ac:dyDescent="0.25">
      <c r="B2" s="1" t="str">
        <f>Firmenname</f>
        <v>Firmenname</v>
      </c>
      <c r="C2" t="s">
        <v>18</v>
      </c>
      <c r="H2" s="23"/>
      <c r="I2" s="23"/>
    </row>
    <row r="3" spans="2:9" ht="39.75" customHeight="1" x14ac:dyDescent="0.25">
      <c r="B3" s="2" t="s">
        <v>40</v>
      </c>
      <c r="C3" s="11">
        <f>IFERROR(Einkünfte[[#Totals],[Aktueller Zeitraum]],"-")</f>
        <v>0</v>
      </c>
      <c r="H3" s="23"/>
      <c r="I3" s="23"/>
    </row>
    <row r="4" spans="2:9" ht="38.1" customHeight="1" x14ac:dyDescent="0.25">
      <c r="B4" t="s">
        <v>41</v>
      </c>
      <c r="C4" t="s">
        <v>29</v>
      </c>
      <c r="D4" t="s">
        <v>34</v>
      </c>
      <c r="E4" t="s">
        <v>35</v>
      </c>
      <c r="F4" t="s">
        <v>36</v>
      </c>
      <c r="G4" t="s">
        <v>37</v>
      </c>
      <c r="H4" t="s">
        <v>38</v>
      </c>
      <c r="I4" t="s">
        <v>39</v>
      </c>
    </row>
    <row r="5" spans="2:9" ht="30" customHeight="1" x14ac:dyDescent="0.25">
      <c r="B5" t="s">
        <v>40</v>
      </c>
      <c r="C5" t="s">
        <v>43</v>
      </c>
      <c r="D5" s="5"/>
      <c r="E5" s="5"/>
      <c r="F5" s="5"/>
      <c r="G5" s="15" t="str">
        <f>IFERROR(IF(Umsatzerlös=0,"-",Einkünfte[[#This Row],[Aktueller Zeitraum]]/Umsatzerlös),"-")</f>
        <v>-</v>
      </c>
      <c r="H5" s="14">
        <f>IFERROR(IF(Einkünfte[[#This Row],[Vorheriger Zeitraum]]=Einkünfte[[#This Row],[Aktueller Zeitraum]],0,IF(Einkünfte[[#This Row],[Aktueller Zeitraum]]&gt;Einkünfte[[#This Row],[Vorheriger Zeitraum]],ABS((Einkünfte[[#This Row],[Aktueller Zeitraum]]/Einkünfte[[#This Row],[Vorheriger Zeitraum]])-1),IF(AND(Einkünfte[[#This Row],[Aktueller Zeitraum]]&lt;Einkünfte[[#This Row],[Vorheriger Zeitraum]],Einkünfte[[#This Row],[Vorheriger Zeitraum]]&lt;0),-((Einkünfte[[#This Row],[Aktueller Zeitraum]]/Einkünfte[[#This Row],[Vorheriger Zeitraum]])-1),(Einkünfte[[#This Row],[Aktueller Zeitraum]]/Einkünfte[[#This Row],[Vorheriger Zeitraum]])-1))),"-")</f>
        <v>0</v>
      </c>
      <c r="I5" s="14">
        <f>IFERROR(IF(Einkünfte[[#This Row],[Budget]]=Einkünfte[[#This Row],[Aktueller Zeitraum]],0,IF(Einkünfte[[#This Row],[Aktueller Zeitraum]]&gt;Einkünfte[[#This Row],[Budget]],ABS((Einkünfte[[#This Row],[Aktueller Zeitraum]]/Einkünfte[[#This Row],[Budget]])-1),IF(AND(Einkünfte[[#This Row],[Aktueller Zeitraum]]&lt;Einkünfte[[#This Row],[Budget]],Einkünfte[[#This Row],[Budget]]&lt;0),-((Einkünfte[[#This Row],[Aktueller Zeitraum]]/Einkünfte[[#This Row],[Budget]])-1),(Einkünfte[[#This Row],[Aktueller Zeitraum]]/Einkünfte[[#This Row],[Budget]])-1))),"-")</f>
        <v>0</v>
      </c>
    </row>
    <row r="6" spans="2:9" ht="30" customHeight="1" x14ac:dyDescent="0.25">
      <c r="D6" s="5"/>
      <c r="E6" s="5"/>
      <c r="F6" s="5"/>
      <c r="G6" s="15" t="str">
        <f>IFERROR(IF(Umsatzerlös=0,"-",Einkünfte[[#This Row],[Aktueller Zeitraum]]/Umsatzerlös),"-")</f>
        <v>-</v>
      </c>
      <c r="H6" s="14">
        <f>IFERROR(IF(Einkünfte[[#This Row],[Vorheriger Zeitraum]]=Einkünfte[[#This Row],[Aktueller Zeitraum]],0,IF(Einkünfte[[#This Row],[Aktueller Zeitraum]]&gt;Einkünfte[[#This Row],[Vorheriger Zeitraum]],ABS((Einkünfte[[#This Row],[Aktueller Zeitraum]]/Einkünfte[[#This Row],[Vorheriger Zeitraum]])-1),IF(AND(Einkünfte[[#This Row],[Aktueller Zeitraum]]&lt;Einkünfte[[#This Row],[Vorheriger Zeitraum]],Einkünfte[[#This Row],[Vorheriger Zeitraum]]&lt;0),-((Einkünfte[[#This Row],[Aktueller Zeitraum]]/Einkünfte[[#This Row],[Vorheriger Zeitraum]])-1),(Einkünfte[[#This Row],[Aktueller Zeitraum]]/Einkünfte[[#This Row],[Vorheriger Zeitraum]])-1))),"-")</f>
        <v>0</v>
      </c>
      <c r="I6" s="14">
        <f>IFERROR(IF(Einkünfte[[#This Row],[Budget]]=Einkünfte[[#This Row],[Aktueller Zeitraum]],0,IF(Einkünfte[[#This Row],[Aktueller Zeitraum]]&gt;Einkünfte[[#This Row],[Budget]],ABS((Einkünfte[[#This Row],[Aktueller Zeitraum]]/Einkünfte[[#This Row],[Budget]])-1),IF(AND(Einkünfte[[#This Row],[Aktueller Zeitraum]]&lt;Einkünfte[[#This Row],[Budget]],Einkünfte[[#This Row],[Budget]]&lt;0),-((Einkünfte[[#This Row],[Aktueller Zeitraum]]/Einkünfte[[#This Row],[Budget]])-1),(Einkünfte[[#This Row],[Aktueller Zeitraum]]/Einkünfte[[#This Row],[Budget]])-1))),"-")</f>
        <v>0</v>
      </c>
    </row>
    <row r="7" spans="2:9" ht="30" customHeight="1" x14ac:dyDescent="0.25">
      <c r="B7" t="s">
        <v>42</v>
      </c>
      <c r="D7" s="17">
        <f>SUBTOTAL(109,Einkünfte[Vorheriger Zeitraum])</f>
        <v>0</v>
      </c>
      <c r="E7" s="17">
        <f>SUBTOTAL(109,Einkünfte[Budget])</f>
        <v>0</v>
      </c>
      <c r="F7" s="17">
        <f>SUBTOTAL(109,Einkünfte[Aktueller Zeitraum])</f>
        <v>0</v>
      </c>
      <c r="G7" s="13">
        <f>SUBTOTAL(109,Einkünfte[Aktueller Zeitraum als % vom Umsatz])</f>
        <v>0</v>
      </c>
      <c r="H7" s="13">
        <f>SUBTOTAL(109,Einkünfte[% Änderung gegenüber vorherigem Zeitraum])</f>
        <v>0</v>
      </c>
      <c r="I7" s="13">
        <f>SUBTOTAL(109,Einkünfte[% Änderung gegenüber Budget])</f>
        <v>0</v>
      </c>
    </row>
  </sheetData>
  <mergeCells count="1">
    <mergeCell ref="H1:I3"/>
  </mergeCells>
  <dataValidations count="16">
    <dataValidation allowBlank="1" showInputMessage="1" showErrorMessage="1" prompt="Die prozentuale Änderung gegenüber dem Budget wird in dieser Spalte unter dieser Überschrift automatisch berechnet." sqref="I4" xr:uid="{00000000-0002-0000-0200-000000000000}"/>
    <dataValidation allowBlank="1" showInputMessage="1" showErrorMessage="1" prompt="Die prozentuale Änderung gegenüber dem vorherigen Zeitraum wird in dieser Spalte unter dieser Überschrift automatisch berechnet." sqref="H4" xr:uid="{00000000-0002-0000-0200-000001000000}"/>
    <dataValidation allowBlank="1" showInputMessage="1" showErrorMessage="1" prompt="Der aktuelle Zeitraum als Prozentsatz vom Umsatz wird in dieser Spalte unter dieser Überschrift automatisch berechnet." sqref="G4" xr:uid="{00000000-0002-0000-0200-000002000000}"/>
    <dataValidation allowBlank="1" showInputMessage="1" showErrorMessage="1" prompt="Geben Sie in dieser Spalte unter dieser Überschrift den Betrag für den aktuellen Zeitraum ein." sqref="F4" xr:uid="{00000000-0002-0000-0200-000003000000}"/>
    <dataValidation allowBlank="1" showInputMessage="1" showErrorMessage="1" prompt="Geben Sie in dieser Spalte unter dieser Überschrift den Budgetbetrag ein." sqref="E4" xr:uid="{00000000-0002-0000-0200-000004000000}"/>
    <dataValidation allowBlank="1" showInputMessage="1" showErrorMessage="1" prompt="Geben Sie in dieser Spalte unter dieser Überschrift den Betrag für den vorherigen Zeitraum ein." sqref="D4" xr:uid="{00000000-0002-0000-0200-000005000000}"/>
    <dataValidation allowBlank="1" showInputMessage="1" showErrorMessage="1" prompt="Geben Sie in dieser Spalte unter dieser Überschrift eine Beschreibung ein." sqref="C4" xr:uid="{00000000-0002-0000-0200-000006000000}"/>
    <dataValidation allowBlank="1" showInputMessage="1" showErrorMessage="1" prompt="Wählen Sie in dieser Spalte unter dieser Überschrift die Art aus. Drücken Sie ALT+NACH-UNTEN, um die Dropdownliste zu öffnen, und dann EINGABE, um die Auswahl zu treffen. Verwenden Sie Überschriftsfilter, um bestimmte Einträge zu finden." sqref="B4" xr:uid="{00000000-0002-0000-0200-000007000000}"/>
    <dataValidation allowBlank="1" showInputMessage="1" showErrorMessage="1" prompt="Der Unternehmensname wird in dieser Zelle automatisch aktualisiert." sqref="B2" xr:uid="{00000000-0002-0000-0200-000008000000}"/>
    <dataValidation allowBlank="1" showInputMessage="1" showErrorMessage="1" prompt="Fügen Sie in dieser Zelle das Firmenlogo hinzu." sqref="H1:I3" xr:uid="{00000000-0002-0000-0200-000009000000}"/>
    <dataValidation allowBlank="1" showInputMessage="1" showErrorMessage="1" prompt="Der Titel dieses Arbeitsblatts wird in dieser Zelle automatisch aktualisiert. Das Firmenlogo beginnt in Zelle H1." sqref="B1" xr:uid="{00000000-0002-0000-0200-00000A000000}"/>
    <dataValidation allowBlank="1" showInputMessage="1" showErrorMessage="1" prompt="Erstellen Sie auf diesem Arbeitsblatt eine Liste von Einkunftsposten. Die Summe der Einkünfte aus dem Verkauf wird am Ende der Tabelle „Einkünfte“ automatisch berechnet." sqref="A1" xr:uid="{00000000-0002-0000-0200-00000B000000}"/>
    <dataValidation allowBlank="1" showInputMessage="1" showErrorMessage="1" prompt="Die Summe der Einkünfte für den aktuellen Zeitraum wird in der Zelle rechts automatisch aktualisiert." sqref="B3" xr:uid="{00000000-0002-0000-0200-00000C000000}"/>
    <dataValidation allowBlank="1" showInputMessage="1" showErrorMessage="1" prompt="Die Summe der Einkünfte für den aktuellen Zeitraum wird in der Zelle unten automatisch in Tausendern aktualisiert." sqref="C2" xr:uid="{00000000-0002-0000-0200-00000D000000}"/>
    <dataValidation allowBlank="1" showInputMessage="1" showErrorMessage="1" prompt="Die Summe der Einkünfte für den aktuellen Zeitraum wird in dieser Zelle automatisch in Tausendern aktualisiert." sqref="C3" xr:uid="{00000000-0002-0000-0200-00000E000000}"/>
    <dataValidation type="list" errorStyle="warning" allowBlank="1" showInputMessage="1" showErrorMessage="1" error="Wählen Sie einen Eintrag aus der Liste aus. Wählen Sie ABBRECHEN aus, drücken Sie ALT+NACH-UNTEN, um die Dropdownliste zu öffnen, und dann EINGABE, um die Auswahl zu treffen." sqref="B5:B6" xr:uid="{00000000-0002-0000-0200-00000F000000}">
      <formula1>INDIRECT("Kategorien[Kategorien]")</formula1>
    </dataValidation>
  </dataValidations>
  <printOptions horizontalCentered="1"/>
  <pageMargins left="0.4" right="0.4" top="0.4" bottom="0.4" header="0.3" footer="0.3"/>
  <pageSetup paperSize="9" scale="42" fitToHeight="0" orientation="portrait" r:id="rId1"/>
  <headerFooter differentFirst="1">
    <oddFooter>Page &amp;P of &amp;N</oddFooter>
  </headerFooter>
  <ignoredErrors>
    <ignoredError sqref="G5:G6 H5:H6 I5:I6" emptyCellReference="1"/>
  </ignoredErrors>
  <drawing r:id="rId2"/>
  <tableParts count="1">
    <tablePart r:id="rId3"/>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pageSetUpPr fitToPage="1"/>
  </sheetPr>
  <dimension ref="B1:I25"/>
  <sheetViews>
    <sheetView showGridLines="0" zoomScaleNormal="100" workbookViewId="0"/>
  </sheetViews>
  <sheetFormatPr defaultColWidth="9.140625" defaultRowHeight="30" customHeight="1" x14ac:dyDescent="0.25"/>
  <cols>
    <col min="1" max="1" width="2.7109375" customWidth="1"/>
    <col min="2" max="2" width="50.140625" customWidth="1"/>
    <col min="3" max="3" width="31.7109375" customWidth="1"/>
    <col min="4" max="4" width="23" customWidth="1"/>
    <col min="5" max="5" width="18.7109375" customWidth="1"/>
    <col min="6" max="6" width="22.140625" customWidth="1"/>
    <col min="7" max="8" width="25.140625" customWidth="1"/>
    <col min="9" max="9" width="24.7109375" customWidth="1"/>
    <col min="10" max="10" width="2.7109375" customWidth="1"/>
  </cols>
  <sheetData>
    <row r="1" spans="2:9" ht="21" x14ac:dyDescent="0.25">
      <c r="B1" s="10" t="str">
        <f>Arbeitsmappe_Titel</f>
        <v>Gewinn - und Verlustrechnung</v>
      </c>
      <c r="H1" s="23"/>
      <c r="I1" s="23"/>
    </row>
    <row r="2" spans="2:9" ht="16.5" x14ac:dyDescent="0.25">
      <c r="B2" s="1" t="str">
        <f>Firmenname</f>
        <v>Firmenname</v>
      </c>
      <c r="C2" t="s">
        <v>18</v>
      </c>
      <c r="H2" s="23"/>
      <c r="I2" s="23"/>
    </row>
    <row r="3" spans="2:9" ht="39.75" customHeight="1" x14ac:dyDescent="0.25">
      <c r="B3" s="2" t="s">
        <v>44</v>
      </c>
      <c r="C3" s="11">
        <f>IFERROR(Betriebsausgaben[[#Totals],[Aktueller Zeitraum]],"-")</f>
        <v>0</v>
      </c>
      <c r="H3" s="23"/>
      <c r="I3" s="23"/>
    </row>
    <row r="4" spans="2:9" ht="38.1" customHeight="1" x14ac:dyDescent="0.25">
      <c r="B4" t="s">
        <v>45</v>
      </c>
      <c r="C4" t="s">
        <v>29</v>
      </c>
      <c r="D4" t="s">
        <v>34</v>
      </c>
      <c r="E4" t="s">
        <v>35</v>
      </c>
      <c r="F4" t="s">
        <v>36</v>
      </c>
      <c r="G4" t="s">
        <v>37</v>
      </c>
      <c r="H4" t="s">
        <v>38</v>
      </c>
      <c r="I4" t="s">
        <v>39</v>
      </c>
    </row>
    <row r="5" spans="2:9" ht="30" customHeight="1" x14ac:dyDescent="0.25">
      <c r="B5" t="s">
        <v>46</v>
      </c>
      <c r="C5" t="s">
        <v>50</v>
      </c>
      <c r="D5" s="7"/>
      <c r="E5" s="7"/>
      <c r="F5" s="7"/>
      <c r="G5" s="14" t="str">
        <f>IFERROR(IF(Umsatzerlös=0,"-",Betriebsausgaben[[#This Row],[Aktueller Zeitraum]]/Umsatzerlös),"-")</f>
        <v>-</v>
      </c>
      <c r="H5" s="14">
        <f>IFERROR(IF(Betriebsausgaben[[#This Row],[Vorheriger Zeitraum]]=Betriebsausgaben[[#This Row],[Aktueller Zeitraum]],0,IF(Betriebsausgaben[[#This Row],[Aktueller Zeitraum]]&gt;Betriebsausgaben[[#This Row],[Vorheriger Zeitraum]],ABS((Betriebsausgaben[[#This Row],[Aktueller Zeitraum]]/Betriebsausgaben[[#This Row],[Vorheriger Zeitraum]])-1),IF(AND(Betriebsausgaben[[#This Row],[Aktueller Zeitraum]]&lt;Betriebsausgaben[[#This Row],[Vorheriger Zeitraum]],Betriebsausgaben[[#This Row],[Vorheriger Zeitraum]]&lt;0),-((Betriebsausgaben[[#This Row],[Aktueller Zeitraum]]/Betriebsausgaben[[#This Row],[Vorheriger Zeitraum]])-1),(Betriebsausgaben[[#This Row],[Aktueller Zeitraum]]/Betriebsausgaben[[#This Row],[Vorheriger Zeitraum]])-1))),"-")</f>
        <v>0</v>
      </c>
      <c r="I5" s="14">
        <f>IFERROR(IF(Betriebsausgaben[[#This Row],[Budget]]=Betriebsausgaben[[#This Row],[Aktueller Zeitraum]],0,IF(Betriebsausgaben[[#This Row],[Aktueller Zeitraum]]&gt;Betriebsausgaben[[#This Row],[Budget]],ABS((Betriebsausgaben[[#This Row],[Aktueller Zeitraum]]/Betriebsausgaben[[#This Row],[Budget]])-1),IF(AND(Betriebsausgaben[[#This Row],[Aktueller Zeitraum]]&lt;Betriebsausgaben[[#This Row],[Budget]],Betriebsausgaben[[#This Row],[Budget]]&lt;0),-((Betriebsausgaben[[#This Row],[Aktueller Zeitraum]]/Betriebsausgaben[[#This Row],[Budget]])-1),(Betriebsausgaben[[#This Row],[Aktueller Zeitraum]]/Betriebsausgaben[[#This Row],[Budget]])-1))),"-")</f>
        <v>0</v>
      </c>
    </row>
    <row r="6" spans="2:9" ht="30" customHeight="1" x14ac:dyDescent="0.25">
      <c r="B6" t="s">
        <v>46</v>
      </c>
      <c r="C6" t="s">
        <v>51</v>
      </c>
      <c r="D6" s="7"/>
      <c r="E6" s="7"/>
      <c r="F6" s="7"/>
      <c r="G6" s="14" t="str">
        <f>IFERROR(IF(Umsatzerlös=0,"-",Betriebsausgaben[[#This Row],[Aktueller Zeitraum]]/Umsatzerlös),"-")</f>
        <v>-</v>
      </c>
      <c r="H6" s="14">
        <f>IFERROR(IF(Betriebsausgaben[[#This Row],[Vorheriger Zeitraum]]=Betriebsausgaben[[#This Row],[Aktueller Zeitraum]],0,IF(Betriebsausgaben[[#This Row],[Aktueller Zeitraum]]&gt;Betriebsausgaben[[#This Row],[Vorheriger Zeitraum]],ABS((Betriebsausgaben[[#This Row],[Aktueller Zeitraum]]/Betriebsausgaben[[#This Row],[Vorheriger Zeitraum]])-1),IF(AND(Betriebsausgaben[[#This Row],[Aktueller Zeitraum]]&lt;Betriebsausgaben[[#This Row],[Vorheriger Zeitraum]],Betriebsausgaben[[#This Row],[Vorheriger Zeitraum]]&lt;0),-((Betriebsausgaben[[#This Row],[Aktueller Zeitraum]]/Betriebsausgaben[[#This Row],[Vorheriger Zeitraum]])-1),(Betriebsausgaben[[#This Row],[Aktueller Zeitraum]]/Betriebsausgaben[[#This Row],[Vorheriger Zeitraum]])-1))),"-")</f>
        <v>0</v>
      </c>
      <c r="I6" s="14">
        <f>IFERROR(IF(Betriebsausgaben[[#This Row],[Budget]]=Betriebsausgaben[[#This Row],[Aktueller Zeitraum]],0,IF(Betriebsausgaben[[#This Row],[Aktueller Zeitraum]]&gt;Betriebsausgaben[[#This Row],[Budget]],ABS((Betriebsausgaben[[#This Row],[Aktueller Zeitraum]]/Betriebsausgaben[[#This Row],[Budget]])-1),IF(AND(Betriebsausgaben[[#This Row],[Aktueller Zeitraum]]&lt;Betriebsausgaben[[#This Row],[Budget]],Betriebsausgaben[[#This Row],[Budget]]&lt;0),-((Betriebsausgaben[[#This Row],[Aktueller Zeitraum]]/Betriebsausgaben[[#This Row],[Budget]])-1),(Betriebsausgaben[[#This Row],[Aktueller Zeitraum]]/Betriebsausgaben[[#This Row],[Budget]])-1))),"-")</f>
        <v>0</v>
      </c>
    </row>
    <row r="7" spans="2:9" ht="30" customHeight="1" x14ac:dyDescent="0.25">
      <c r="B7" t="s">
        <v>46</v>
      </c>
      <c r="C7" t="s">
        <v>52</v>
      </c>
      <c r="D7" s="7"/>
      <c r="E7" s="7"/>
      <c r="F7" s="7"/>
      <c r="G7" s="14" t="str">
        <f>IFERROR(IF(Umsatzerlös=0,"-",Betriebsausgaben[[#This Row],[Aktueller Zeitraum]]/Umsatzerlös),"-")</f>
        <v>-</v>
      </c>
      <c r="H7" s="14">
        <f>IFERROR(IF(Betriebsausgaben[[#This Row],[Vorheriger Zeitraum]]=Betriebsausgaben[[#This Row],[Aktueller Zeitraum]],0,IF(Betriebsausgaben[[#This Row],[Aktueller Zeitraum]]&gt;Betriebsausgaben[[#This Row],[Vorheriger Zeitraum]],ABS((Betriebsausgaben[[#This Row],[Aktueller Zeitraum]]/Betriebsausgaben[[#This Row],[Vorheriger Zeitraum]])-1),IF(AND(Betriebsausgaben[[#This Row],[Aktueller Zeitraum]]&lt;Betriebsausgaben[[#This Row],[Vorheriger Zeitraum]],Betriebsausgaben[[#This Row],[Vorheriger Zeitraum]]&lt;0),-((Betriebsausgaben[[#This Row],[Aktueller Zeitraum]]/Betriebsausgaben[[#This Row],[Vorheriger Zeitraum]])-1),(Betriebsausgaben[[#This Row],[Aktueller Zeitraum]]/Betriebsausgaben[[#This Row],[Vorheriger Zeitraum]])-1))),"-")</f>
        <v>0</v>
      </c>
      <c r="I7" s="14">
        <f>IFERROR(IF(Betriebsausgaben[[#This Row],[Budget]]=Betriebsausgaben[[#This Row],[Aktueller Zeitraum]],0,IF(Betriebsausgaben[[#This Row],[Aktueller Zeitraum]]&gt;Betriebsausgaben[[#This Row],[Budget]],ABS((Betriebsausgaben[[#This Row],[Aktueller Zeitraum]]/Betriebsausgaben[[#This Row],[Budget]])-1),IF(AND(Betriebsausgaben[[#This Row],[Aktueller Zeitraum]]&lt;Betriebsausgaben[[#This Row],[Budget]],Betriebsausgaben[[#This Row],[Budget]]&lt;0),-((Betriebsausgaben[[#This Row],[Aktueller Zeitraum]]/Betriebsausgaben[[#This Row],[Budget]])-1),(Betriebsausgaben[[#This Row],[Aktueller Zeitraum]]/Betriebsausgaben[[#This Row],[Budget]])-1))),"-")</f>
        <v>0</v>
      </c>
    </row>
    <row r="8" spans="2:9" ht="30" customHeight="1" x14ac:dyDescent="0.25">
      <c r="B8" t="s">
        <v>46</v>
      </c>
      <c r="C8" t="s">
        <v>52</v>
      </c>
      <c r="D8" s="7"/>
      <c r="E8" s="7"/>
      <c r="F8" s="7"/>
      <c r="G8" s="14" t="str">
        <f>IFERROR(IF(Umsatzerlös=0,"-",Betriebsausgaben[[#This Row],[Aktueller Zeitraum]]/Umsatzerlös),"-")</f>
        <v>-</v>
      </c>
      <c r="H8" s="14">
        <f>IFERROR(IF(Betriebsausgaben[[#This Row],[Vorheriger Zeitraum]]=Betriebsausgaben[[#This Row],[Aktueller Zeitraum]],0,IF(Betriebsausgaben[[#This Row],[Aktueller Zeitraum]]&gt;Betriebsausgaben[[#This Row],[Vorheriger Zeitraum]],ABS((Betriebsausgaben[[#This Row],[Aktueller Zeitraum]]/Betriebsausgaben[[#This Row],[Vorheriger Zeitraum]])-1),IF(AND(Betriebsausgaben[[#This Row],[Aktueller Zeitraum]]&lt;Betriebsausgaben[[#This Row],[Vorheriger Zeitraum]],Betriebsausgaben[[#This Row],[Vorheriger Zeitraum]]&lt;0),-((Betriebsausgaben[[#This Row],[Aktueller Zeitraum]]/Betriebsausgaben[[#This Row],[Vorheriger Zeitraum]])-1),(Betriebsausgaben[[#This Row],[Aktueller Zeitraum]]/Betriebsausgaben[[#This Row],[Vorheriger Zeitraum]])-1))),"-")</f>
        <v>0</v>
      </c>
      <c r="I8" s="14">
        <f>IFERROR(IF(Betriebsausgaben[[#This Row],[Budget]]=Betriebsausgaben[[#This Row],[Aktueller Zeitraum]],0,IF(Betriebsausgaben[[#This Row],[Aktueller Zeitraum]]&gt;Betriebsausgaben[[#This Row],[Budget]],ABS((Betriebsausgaben[[#This Row],[Aktueller Zeitraum]]/Betriebsausgaben[[#This Row],[Budget]])-1),IF(AND(Betriebsausgaben[[#This Row],[Aktueller Zeitraum]]&lt;Betriebsausgaben[[#This Row],[Budget]],Betriebsausgaben[[#This Row],[Budget]]&lt;0),-((Betriebsausgaben[[#This Row],[Aktueller Zeitraum]]/Betriebsausgaben[[#This Row],[Budget]])-1),(Betriebsausgaben[[#This Row],[Aktueller Zeitraum]]/Betriebsausgaben[[#This Row],[Budget]])-1))),"-")</f>
        <v>0</v>
      </c>
    </row>
    <row r="9" spans="2:9" ht="30" customHeight="1" x14ac:dyDescent="0.25">
      <c r="B9" t="s">
        <v>47</v>
      </c>
      <c r="C9" t="s">
        <v>53</v>
      </c>
      <c r="D9" s="7"/>
      <c r="E9" s="7"/>
      <c r="F9" s="7"/>
      <c r="G9" s="15" t="str">
        <f>IFERROR(IF(Umsatzerlös=0,"-",Betriebsausgaben[[#This Row],[Aktueller Zeitraum]]/Umsatzerlös),"-")</f>
        <v>-</v>
      </c>
      <c r="H9" s="15">
        <f>IFERROR(IF(Betriebsausgaben[[#This Row],[Vorheriger Zeitraum]]=Betriebsausgaben[[#This Row],[Aktueller Zeitraum]],0,IF(Betriebsausgaben[[#This Row],[Aktueller Zeitraum]]&gt;Betriebsausgaben[[#This Row],[Vorheriger Zeitraum]],ABS((Betriebsausgaben[[#This Row],[Aktueller Zeitraum]]/Betriebsausgaben[[#This Row],[Vorheriger Zeitraum]])-1),IF(AND(Betriebsausgaben[[#This Row],[Aktueller Zeitraum]]&lt;Betriebsausgaben[[#This Row],[Vorheriger Zeitraum]],Betriebsausgaben[[#This Row],[Vorheriger Zeitraum]]&lt;0),-((Betriebsausgaben[[#This Row],[Aktueller Zeitraum]]/Betriebsausgaben[[#This Row],[Vorheriger Zeitraum]])-1),(Betriebsausgaben[[#This Row],[Aktueller Zeitraum]]/Betriebsausgaben[[#This Row],[Vorheriger Zeitraum]])-1))),"-")</f>
        <v>0</v>
      </c>
      <c r="I9" s="15">
        <f>IFERROR(IF(Betriebsausgaben[[#This Row],[Budget]]=Betriebsausgaben[[#This Row],[Aktueller Zeitraum]],0,IF(Betriebsausgaben[[#This Row],[Aktueller Zeitraum]]&gt;Betriebsausgaben[[#This Row],[Budget]],ABS((Betriebsausgaben[[#This Row],[Aktueller Zeitraum]]/Betriebsausgaben[[#This Row],[Budget]])-1),IF(AND(Betriebsausgaben[[#This Row],[Aktueller Zeitraum]]&lt;Betriebsausgaben[[#This Row],[Budget]],Betriebsausgaben[[#This Row],[Budget]]&lt;0),-((Betriebsausgaben[[#This Row],[Aktueller Zeitraum]]/Betriebsausgaben[[#This Row],[Budget]])-1),(Betriebsausgaben[[#This Row],[Aktueller Zeitraum]]/Betriebsausgaben[[#This Row],[Budget]])-1))),"-")</f>
        <v>0</v>
      </c>
    </row>
    <row r="10" spans="2:9" ht="30" customHeight="1" x14ac:dyDescent="0.25">
      <c r="B10" t="s">
        <v>47</v>
      </c>
      <c r="C10" t="s">
        <v>54</v>
      </c>
      <c r="D10" s="7"/>
      <c r="E10" s="7"/>
      <c r="F10" s="7"/>
      <c r="G10" s="15" t="str">
        <f>IFERROR(IF(Umsatzerlös=0,"-",Betriebsausgaben[[#This Row],[Aktueller Zeitraum]]/Umsatzerlös),"-")</f>
        <v>-</v>
      </c>
      <c r="H10" s="15">
        <f>IFERROR(IF(Betriebsausgaben[[#This Row],[Vorheriger Zeitraum]]=Betriebsausgaben[[#This Row],[Aktueller Zeitraum]],0,IF(Betriebsausgaben[[#This Row],[Aktueller Zeitraum]]&gt;Betriebsausgaben[[#This Row],[Vorheriger Zeitraum]],ABS((Betriebsausgaben[[#This Row],[Aktueller Zeitraum]]/Betriebsausgaben[[#This Row],[Vorheriger Zeitraum]])-1),IF(AND(Betriebsausgaben[[#This Row],[Aktueller Zeitraum]]&lt;Betriebsausgaben[[#This Row],[Vorheriger Zeitraum]],Betriebsausgaben[[#This Row],[Vorheriger Zeitraum]]&lt;0),-((Betriebsausgaben[[#This Row],[Aktueller Zeitraum]]/Betriebsausgaben[[#This Row],[Vorheriger Zeitraum]])-1),(Betriebsausgaben[[#This Row],[Aktueller Zeitraum]]/Betriebsausgaben[[#This Row],[Vorheriger Zeitraum]])-1))),"-")</f>
        <v>0</v>
      </c>
      <c r="I10" s="15">
        <f>IFERROR(IF(Betriebsausgaben[[#This Row],[Budget]]=Betriebsausgaben[[#This Row],[Aktueller Zeitraum]],0,IF(Betriebsausgaben[[#This Row],[Aktueller Zeitraum]]&gt;Betriebsausgaben[[#This Row],[Budget]],ABS((Betriebsausgaben[[#This Row],[Aktueller Zeitraum]]/Betriebsausgaben[[#This Row],[Budget]])-1),IF(AND(Betriebsausgaben[[#This Row],[Aktueller Zeitraum]]&lt;Betriebsausgaben[[#This Row],[Budget]],Betriebsausgaben[[#This Row],[Budget]]&lt;0),-((Betriebsausgaben[[#This Row],[Aktueller Zeitraum]]/Betriebsausgaben[[#This Row],[Budget]])-1),(Betriebsausgaben[[#This Row],[Aktueller Zeitraum]]/Betriebsausgaben[[#This Row],[Budget]])-1))),"-")</f>
        <v>0</v>
      </c>
    </row>
    <row r="11" spans="2:9" ht="30" customHeight="1" x14ac:dyDescent="0.25">
      <c r="B11" t="s">
        <v>47</v>
      </c>
      <c r="C11" t="s">
        <v>52</v>
      </c>
      <c r="D11" s="7"/>
      <c r="E11" s="7"/>
      <c r="F11" s="7"/>
      <c r="G11" s="15" t="str">
        <f>IFERROR(IF(Umsatzerlös=0,"-",Betriebsausgaben[[#This Row],[Aktueller Zeitraum]]/Umsatzerlös),"-")</f>
        <v>-</v>
      </c>
      <c r="H11" s="15">
        <f>IFERROR(IF(Betriebsausgaben[[#This Row],[Vorheriger Zeitraum]]=Betriebsausgaben[[#This Row],[Aktueller Zeitraum]],0,IF(Betriebsausgaben[[#This Row],[Aktueller Zeitraum]]&gt;Betriebsausgaben[[#This Row],[Vorheriger Zeitraum]],ABS((Betriebsausgaben[[#This Row],[Aktueller Zeitraum]]/Betriebsausgaben[[#This Row],[Vorheriger Zeitraum]])-1),IF(AND(Betriebsausgaben[[#This Row],[Aktueller Zeitraum]]&lt;Betriebsausgaben[[#This Row],[Vorheriger Zeitraum]],Betriebsausgaben[[#This Row],[Vorheriger Zeitraum]]&lt;0),-((Betriebsausgaben[[#This Row],[Aktueller Zeitraum]]/Betriebsausgaben[[#This Row],[Vorheriger Zeitraum]])-1),(Betriebsausgaben[[#This Row],[Aktueller Zeitraum]]/Betriebsausgaben[[#This Row],[Vorheriger Zeitraum]])-1))),"-")</f>
        <v>0</v>
      </c>
      <c r="I11" s="15">
        <f>IFERROR(IF(Betriebsausgaben[[#This Row],[Budget]]=Betriebsausgaben[[#This Row],[Aktueller Zeitraum]],0,IF(Betriebsausgaben[[#This Row],[Aktueller Zeitraum]]&gt;Betriebsausgaben[[#This Row],[Budget]],ABS((Betriebsausgaben[[#This Row],[Aktueller Zeitraum]]/Betriebsausgaben[[#This Row],[Budget]])-1),IF(AND(Betriebsausgaben[[#This Row],[Aktueller Zeitraum]]&lt;Betriebsausgaben[[#This Row],[Budget]],Betriebsausgaben[[#This Row],[Budget]]&lt;0),-((Betriebsausgaben[[#This Row],[Aktueller Zeitraum]]/Betriebsausgaben[[#This Row],[Budget]])-1),(Betriebsausgaben[[#This Row],[Aktueller Zeitraum]]/Betriebsausgaben[[#This Row],[Budget]])-1))),"-")</f>
        <v>0</v>
      </c>
    </row>
    <row r="12" spans="2:9" ht="30" customHeight="1" x14ac:dyDescent="0.25">
      <c r="B12" t="s">
        <v>47</v>
      </c>
      <c r="C12" t="s">
        <v>52</v>
      </c>
      <c r="D12" s="7"/>
      <c r="E12" s="7"/>
      <c r="F12" s="7"/>
      <c r="G12" s="15" t="str">
        <f>IFERROR(IF(Umsatzerlös=0,"-",Betriebsausgaben[[#This Row],[Aktueller Zeitraum]]/Umsatzerlös),"-")</f>
        <v>-</v>
      </c>
      <c r="H12" s="15">
        <f>IFERROR(IF(Betriebsausgaben[[#This Row],[Vorheriger Zeitraum]]=Betriebsausgaben[[#This Row],[Aktueller Zeitraum]],0,IF(Betriebsausgaben[[#This Row],[Aktueller Zeitraum]]&gt;Betriebsausgaben[[#This Row],[Vorheriger Zeitraum]],ABS((Betriebsausgaben[[#This Row],[Aktueller Zeitraum]]/Betriebsausgaben[[#This Row],[Vorheriger Zeitraum]])-1),IF(AND(Betriebsausgaben[[#This Row],[Aktueller Zeitraum]]&lt;Betriebsausgaben[[#This Row],[Vorheriger Zeitraum]],Betriebsausgaben[[#This Row],[Vorheriger Zeitraum]]&lt;0),-((Betriebsausgaben[[#This Row],[Aktueller Zeitraum]]/Betriebsausgaben[[#This Row],[Vorheriger Zeitraum]])-1),(Betriebsausgaben[[#This Row],[Aktueller Zeitraum]]/Betriebsausgaben[[#This Row],[Vorheriger Zeitraum]])-1))),"-")</f>
        <v>0</v>
      </c>
      <c r="I12" s="15">
        <f>IFERROR(IF(Betriebsausgaben[[#This Row],[Budget]]=Betriebsausgaben[[#This Row],[Aktueller Zeitraum]],0,IF(Betriebsausgaben[[#This Row],[Aktueller Zeitraum]]&gt;Betriebsausgaben[[#This Row],[Budget]],ABS((Betriebsausgaben[[#This Row],[Aktueller Zeitraum]]/Betriebsausgaben[[#This Row],[Budget]])-1),IF(AND(Betriebsausgaben[[#This Row],[Aktueller Zeitraum]]&lt;Betriebsausgaben[[#This Row],[Budget]],Betriebsausgaben[[#This Row],[Budget]]&lt;0),-((Betriebsausgaben[[#This Row],[Aktueller Zeitraum]]/Betriebsausgaben[[#This Row],[Budget]])-1),(Betriebsausgaben[[#This Row],[Aktueller Zeitraum]]/Betriebsausgaben[[#This Row],[Budget]])-1))),"-")</f>
        <v>0</v>
      </c>
    </row>
    <row r="13" spans="2:9" ht="30" customHeight="1" x14ac:dyDescent="0.25">
      <c r="B13" t="s">
        <v>48</v>
      </c>
      <c r="C13" t="s">
        <v>55</v>
      </c>
      <c r="D13" s="7"/>
      <c r="E13" s="7"/>
      <c r="F13" s="7"/>
      <c r="G13" s="15" t="str">
        <f>IFERROR(IF(Umsatzerlös=0,"-",Betriebsausgaben[[#This Row],[Aktueller Zeitraum]]/Umsatzerlös),"-")</f>
        <v>-</v>
      </c>
      <c r="H13" s="15">
        <f>IFERROR(IF(Betriebsausgaben[[#This Row],[Vorheriger Zeitraum]]=Betriebsausgaben[[#This Row],[Aktueller Zeitraum]],0,IF(Betriebsausgaben[[#This Row],[Aktueller Zeitraum]]&gt;Betriebsausgaben[[#This Row],[Vorheriger Zeitraum]],ABS((Betriebsausgaben[[#This Row],[Aktueller Zeitraum]]/Betriebsausgaben[[#This Row],[Vorheriger Zeitraum]])-1),IF(AND(Betriebsausgaben[[#This Row],[Aktueller Zeitraum]]&lt;Betriebsausgaben[[#This Row],[Vorheriger Zeitraum]],Betriebsausgaben[[#This Row],[Vorheriger Zeitraum]]&lt;0),-((Betriebsausgaben[[#This Row],[Aktueller Zeitraum]]/Betriebsausgaben[[#This Row],[Vorheriger Zeitraum]])-1),(Betriebsausgaben[[#This Row],[Aktueller Zeitraum]]/Betriebsausgaben[[#This Row],[Vorheriger Zeitraum]])-1))),"-")</f>
        <v>0</v>
      </c>
      <c r="I13" s="15">
        <f>IFERROR(IF(Betriebsausgaben[[#This Row],[Budget]]=Betriebsausgaben[[#This Row],[Aktueller Zeitraum]],0,IF(Betriebsausgaben[[#This Row],[Aktueller Zeitraum]]&gt;Betriebsausgaben[[#This Row],[Budget]],ABS((Betriebsausgaben[[#This Row],[Aktueller Zeitraum]]/Betriebsausgaben[[#This Row],[Budget]])-1),IF(AND(Betriebsausgaben[[#This Row],[Aktueller Zeitraum]]&lt;Betriebsausgaben[[#This Row],[Budget]],Betriebsausgaben[[#This Row],[Budget]]&lt;0),-((Betriebsausgaben[[#This Row],[Aktueller Zeitraum]]/Betriebsausgaben[[#This Row],[Budget]])-1),(Betriebsausgaben[[#This Row],[Aktueller Zeitraum]]/Betriebsausgaben[[#This Row],[Budget]])-1))),"-")</f>
        <v>0</v>
      </c>
    </row>
    <row r="14" spans="2:9" ht="30" customHeight="1" x14ac:dyDescent="0.25">
      <c r="B14" t="s">
        <v>48</v>
      </c>
      <c r="C14" t="s">
        <v>56</v>
      </c>
      <c r="D14" s="7"/>
      <c r="E14" s="7"/>
      <c r="F14" s="7"/>
      <c r="G14" s="15" t="str">
        <f>IFERROR(IF(Umsatzerlös=0,"-",Betriebsausgaben[[#This Row],[Aktueller Zeitraum]]/Umsatzerlös),"-")</f>
        <v>-</v>
      </c>
      <c r="H14" s="15">
        <f>IFERROR(IF(Betriebsausgaben[[#This Row],[Vorheriger Zeitraum]]=Betriebsausgaben[[#This Row],[Aktueller Zeitraum]],0,IF(Betriebsausgaben[[#This Row],[Aktueller Zeitraum]]&gt;Betriebsausgaben[[#This Row],[Vorheriger Zeitraum]],ABS((Betriebsausgaben[[#This Row],[Aktueller Zeitraum]]/Betriebsausgaben[[#This Row],[Vorheriger Zeitraum]])-1),IF(AND(Betriebsausgaben[[#This Row],[Aktueller Zeitraum]]&lt;Betriebsausgaben[[#This Row],[Vorheriger Zeitraum]],Betriebsausgaben[[#This Row],[Vorheriger Zeitraum]]&lt;0),-((Betriebsausgaben[[#This Row],[Aktueller Zeitraum]]/Betriebsausgaben[[#This Row],[Vorheriger Zeitraum]])-1),(Betriebsausgaben[[#This Row],[Aktueller Zeitraum]]/Betriebsausgaben[[#This Row],[Vorheriger Zeitraum]])-1))),"-")</f>
        <v>0</v>
      </c>
      <c r="I14" s="15">
        <f>IFERROR(IF(Betriebsausgaben[[#This Row],[Budget]]=Betriebsausgaben[[#This Row],[Aktueller Zeitraum]],0,IF(Betriebsausgaben[[#This Row],[Aktueller Zeitraum]]&gt;Betriebsausgaben[[#This Row],[Budget]],ABS((Betriebsausgaben[[#This Row],[Aktueller Zeitraum]]/Betriebsausgaben[[#This Row],[Budget]])-1),IF(AND(Betriebsausgaben[[#This Row],[Aktueller Zeitraum]]&lt;Betriebsausgaben[[#This Row],[Budget]],Betriebsausgaben[[#This Row],[Budget]]&lt;0),-((Betriebsausgaben[[#This Row],[Aktueller Zeitraum]]/Betriebsausgaben[[#This Row],[Budget]])-1),(Betriebsausgaben[[#This Row],[Aktueller Zeitraum]]/Betriebsausgaben[[#This Row],[Budget]])-1))),"-")</f>
        <v>0</v>
      </c>
    </row>
    <row r="15" spans="2:9" ht="30" customHeight="1" x14ac:dyDescent="0.25">
      <c r="B15" t="s">
        <v>48</v>
      </c>
      <c r="C15" t="s">
        <v>57</v>
      </c>
      <c r="D15" s="7"/>
      <c r="E15" s="7"/>
      <c r="F15" s="7"/>
      <c r="G15" s="15" t="str">
        <f>IFERROR(IF(Umsatzerlös=0,"-",Betriebsausgaben[[#This Row],[Aktueller Zeitraum]]/Umsatzerlös),"-")</f>
        <v>-</v>
      </c>
      <c r="H15" s="15">
        <f>IFERROR(IF(Betriebsausgaben[[#This Row],[Vorheriger Zeitraum]]=Betriebsausgaben[[#This Row],[Aktueller Zeitraum]],0,IF(Betriebsausgaben[[#This Row],[Aktueller Zeitraum]]&gt;Betriebsausgaben[[#This Row],[Vorheriger Zeitraum]],ABS((Betriebsausgaben[[#This Row],[Aktueller Zeitraum]]/Betriebsausgaben[[#This Row],[Vorheriger Zeitraum]])-1),IF(AND(Betriebsausgaben[[#This Row],[Aktueller Zeitraum]]&lt;Betriebsausgaben[[#This Row],[Vorheriger Zeitraum]],Betriebsausgaben[[#This Row],[Vorheriger Zeitraum]]&lt;0),-((Betriebsausgaben[[#This Row],[Aktueller Zeitraum]]/Betriebsausgaben[[#This Row],[Vorheriger Zeitraum]])-1),(Betriebsausgaben[[#This Row],[Aktueller Zeitraum]]/Betriebsausgaben[[#This Row],[Vorheriger Zeitraum]])-1))),"-")</f>
        <v>0</v>
      </c>
      <c r="I15" s="15">
        <f>IFERROR(IF(Betriebsausgaben[[#This Row],[Budget]]=Betriebsausgaben[[#This Row],[Aktueller Zeitraum]],0,IF(Betriebsausgaben[[#This Row],[Aktueller Zeitraum]]&gt;Betriebsausgaben[[#This Row],[Budget]],ABS((Betriebsausgaben[[#This Row],[Aktueller Zeitraum]]/Betriebsausgaben[[#This Row],[Budget]])-1),IF(AND(Betriebsausgaben[[#This Row],[Aktueller Zeitraum]]&lt;Betriebsausgaben[[#This Row],[Budget]],Betriebsausgaben[[#This Row],[Budget]]&lt;0),-((Betriebsausgaben[[#This Row],[Aktueller Zeitraum]]/Betriebsausgaben[[#This Row],[Budget]])-1),(Betriebsausgaben[[#This Row],[Aktueller Zeitraum]]/Betriebsausgaben[[#This Row],[Budget]])-1))),"-")</f>
        <v>0</v>
      </c>
    </row>
    <row r="16" spans="2:9" ht="30" customHeight="1" x14ac:dyDescent="0.25">
      <c r="B16" t="s">
        <v>48</v>
      </c>
      <c r="C16" t="s">
        <v>58</v>
      </c>
      <c r="D16" s="7"/>
      <c r="E16" s="7"/>
      <c r="F16" s="7"/>
      <c r="G16" s="15" t="str">
        <f>IFERROR(IF(Umsatzerlös=0,"-",Betriebsausgaben[[#This Row],[Aktueller Zeitraum]]/Umsatzerlös),"-")</f>
        <v>-</v>
      </c>
      <c r="H16" s="15">
        <f>IFERROR(IF(Betriebsausgaben[[#This Row],[Vorheriger Zeitraum]]=Betriebsausgaben[[#This Row],[Aktueller Zeitraum]],0,IF(Betriebsausgaben[[#This Row],[Aktueller Zeitraum]]&gt;Betriebsausgaben[[#This Row],[Vorheriger Zeitraum]],ABS((Betriebsausgaben[[#This Row],[Aktueller Zeitraum]]/Betriebsausgaben[[#This Row],[Vorheriger Zeitraum]])-1),IF(AND(Betriebsausgaben[[#This Row],[Aktueller Zeitraum]]&lt;Betriebsausgaben[[#This Row],[Vorheriger Zeitraum]],Betriebsausgaben[[#This Row],[Vorheriger Zeitraum]]&lt;0),-((Betriebsausgaben[[#This Row],[Aktueller Zeitraum]]/Betriebsausgaben[[#This Row],[Vorheriger Zeitraum]])-1),(Betriebsausgaben[[#This Row],[Aktueller Zeitraum]]/Betriebsausgaben[[#This Row],[Vorheriger Zeitraum]])-1))),"-")</f>
        <v>0</v>
      </c>
      <c r="I16" s="15">
        <f>IFERROR(IF(Betriebsausgaben[[#This Row],[Budget]]=Betriebsausgaben[[#This Row],[Aktueller Zeitraum]],0,IF(Betriebsausgaben[[#This Row],[Aktueller Zeitraum]]&gt;Betriebsausgaben[[#This Row],[Budget]],ABS((Betriebsausgaben[[#This Row],[Aktueller Zeitraum]]/Betriebsausgaben[[#This Row],[Budget]])-1),IF(AND(Betriebsausgaben[[#This Row],[Aktueller Zeitraum]]&lt;Betriebsausgaben[[#This Row],[Budget]],Betriebsausgaben[[#This Row],[Budget]]&lt;0),-((Betriebsausgaben[[#This Row],[Aktueller Zeitraum]]/Betriebsausgaben[[#This Row],[Budget]])-1),(Betriebsausgaben[[#This Row],[Aktueller Zeitraum]]/Betriebsausgaben[[#This Row],[Budget]])-1))),"-")</f>
        <v>0</v>
      </c>
    </row>
    <row r="17" spans="2:9" ht="30" customHeight="1" x14ac:dyDescent="0.25">
      <c r="B17" t="s">
        <v>48</v>
      </c>
      <c r="C17" t="s">
        <v>59</v>
      </c>
      <c r="D17" s="7"/>
      <c r="E17" s="7"/>
      <c r="F17" s="7"/>
      <c r="G17" s="15" t="str">
        <f>IFERROR(IF(Umsatzerlös=0,"-",Betriebsausgaben[[#This Row],[Aktueller Zeitraum]]/Umsatzerlös),"-")</f>
        <v>-</v>
      </c>
      <c r="H17" s="15">
        <f>IFERROR(IF(Betriebsausgaben[[#This Row],[Vorheriger Zeitraum]]=Betriebsausgaben[[#This Row],[Aktueller Zeitraum]],0,IF(Betriebsausgaben[[#This Row],[Aktueller Zeitraum]]&gt;Betriebsausgaben[[#This Row],[Vorheriger Zeitraum]],ABS((Betriebsausgaben[[#This Row],[Aktueller Zeitraum]]/Betriebsausgaben[[#This Row],[Vorheriger Zeitraum]])-1),IF(AND(Betriebsausgaben[[#This Row],[Aktueller Zeitraum]]&lt;Betriebsausgaben[[#This Row],[Vorheriger Zeitraum]],Betriebsausgaben[[#This Row],[Vorheriger Zeitraum]]&lt;0),-((Betriebsausgaben[[#This Row],[Aktueller Zeitraum]]/Betriebsausgaben[[#This Row],[Vorheriger Zeitraum]])-1),(Betriebsausgaben[[#This Row],[Aktueller Zeitraum]]/Betriebsausgaben[[#This Row],[Vorheriger Zeitraum]])-1))),"-")</f>
        <v>0</v>
      </c>
      <c r="I17" s="15">
        <f>IFERROR(IF(Betriebsausgaben[[#This Row],[Budget]]=Betriebsausgaben[[#This Row],[Aktueller Zeitraum]],0,IF(Betriebsausgaben[[#This Row],[Aktueller Zeitraum]]&gt;Betriebsausgaben[[#This Row],[Budget]],ABS((Betriebsausgaben[[#This Row],[Aktueller Zeitraum]]/Betriebsausgaben[[#This Row],[Budget]])-1),IF(AND(Betriebsausgaben[[#This Row],[Aktueller Zeitraum]]&lt;Betriebsausgaben[[#This Row],[Budget]],Betriebsausgaben[[#This Row],[Budget]]&lt;0),-((Betriebsausgaben[[#This Row],[Aktueller Zeitraum]]/Betriebsausgaben[[#This Row],[Budget]])-1),(Betriebsausgaben[[#This Row],[Aktueller Zeitraum]]/Betriebsausgaben[[#This Row],[Budget]])-1))),"-")</f>
        <v>0</v>
      </c>
    </row>
    <row r="18" spans="2:9" ht="30" customHeight="1" x14ac:dyDescent="0.25">
      <c r="B18" t="s">
        <v>48</v>
      </c>
      <c r="C18" t="s">
        <v>60</v>
      </c>
      <c r="D18" s="7"/>
      <c r="E18" s="7"/>
      <c r="F18" s="7"/>
      <c r="G18" s="15" t="str">
        <f>IFERROR(IF(Umsatzerlös=0,"-",Betriebsausgaben[[#This Row],[Aktueller Zeitraum]]/Umsatzerlös),"-")</f>
        <v>-</v>
      </c>
      <c r="H18" s="15">
        <f>IFERROR(IF(Betriebsausgaben[[#This Row],[Vorheriger Zeitraum]]=Betriebsausgaben[[#This Row],[Aktueller Zeitraum]],0,IF(Betriebsausgaben[[#This Row],[Aktueller Zeitraum]]&gt;Betriebsausgaben[[#This Row],[Vorheriger Zeitraum]],ABS((Betriebsausgaben[[#This Row],[Aktueller Zeitraum]]/Betriebsausgaben[[#This Row],[Vorheriger Zeitraum]])-1),IF(AND(Betriebsausgaben[[#This Row],[Aktueller Zeitraum]]&lt;Betriebsausgaben[[#This Row],[Vorheriger Zeitraum]],Betriebsausgaben[[#This Row],[Vorheriger Zeitraum]]&lt;0),-((Betriebsausgaben[[#This Row],[Aktueller Zeitraum]]/Betriebsausgaben[[#This Row],[Vorheriger Zeitraum]])-1),(Betriebsausgaben[[#This Row],[Aktueller Zeitraum]]/Betriebsausgaben[[#This Row],[Vorheriger Zeitraum]])-1))),"-")</f>
        <v>0</v>
      </c>
      <c r="I18" s="15">
        <f>IFERROR(IF(Betriebsausgaben[[#This Row],[Budget]]=Betriebsausgaben[[#This Row],[Aktueller Zeitraum]],0,IF(Betriebsausgaben[[#This Row],[Aktueller Zeitraum]]&gt;Betriebsausgaben[[#This Row],[Budget]],ABS((Betriebsausgaben[[#This Row],[Aktueller Zeitraum]]/Betriebsausgaben[[#This Row],[Budget]])-1),IF(AND(Betriebsausgaben[[#This Row],[Aktueller Zeitraum]]&lt;Betriebsausgaben[[#This Row],[Budget]],Betriebsausgaben[[#This Row],[Budget]]&lt;0),-((Betriebsausgaben[[#This Row],[Aktueller Zeitraum]]/Betriebsausgaben[[#This Row],[Budget]])-1),(Betriebsausgaben[[#This Row],[Aktueller Zeitraum]]/Betriebsausgaben[[#This Row],[Budget]])-1))),"-")</f>
        <v>0</v>
      </c>
    </row>
    <row r="19" spans="2:9" ht="30" customHeight="1" x14ac:dyDescent="0.25">
      <c r="B19" t="s">
        <v>48</v>
      </c>
      <c r="C19" t="s">
        <v>61</v>
      </c>
      <c r="D19" s="7"/>
      <c r="E19" s="7"/>
      <c r="F19" s="7"/>
      <c r="G19" s="15" t="str">
        <f>IFERROR(IF(Umsatzerlös=0,"-",Betriebsausgaben[[#This Row],[Aktueller Zeitraum]]/Umsatzerlös),"-")</f>
        <v>-</v>
      </c>
      <c r="H19" s="15">
        <f>IFERROR(IF(Betriebsausgaben[[#This Row],[Vorheriger Zeitraum]]=Betriebsausgaben[[#This Row],[Aktueller Zeitraum]],0,IF(Betriebsausgaben[[#This Row],[Aktueller Zeitraum]]&gt;Betriebsausgaben[[#This Row],[Vorheriger Zeitraum]],ABS((Betriebsausgaben[[#This Row],[Aktueller Zeitraum]]/Betriebsausgaben[[#This Row],[Vorheriger Zeitraum]])-1),IF(AND(Betriebsausgaben[[#This Row],[Aktueller Zeitraum]]&lt;Betriebsausgaben[[#This Row],[Vorheriger Zeitraum]],Betriebsausgaben[[#This Row],[Vorheriger Zeitraum]]&lt;0),-((Betriebsausgaben[[#This Row],[Aktueller Zeitraum]]/Betriebsausgaben[[#This Row],[Vorheriger Zeitraum]])-1),(Betriebsausgaben[[#This Row],[Aktueller Zeitraum]]/Betriebsausgaben[[#This Row],[Vorheriger Zeitraum]])-1))),"-")</f>
        <v>0</v>
      </c>
      <c r="I19" s="15">
        <f>IFERROR(IF(Betriebsausgaben[[#This Row],[Budget]]=Betriebsausgaben[[#This Row],[Aktueller Zeitraum]],0,IF(Betriebsausgaben[[#This Row],[Aktueller Zeitraum]]&gt;Betriebsausgaben[[#This Row],[Budget]],ABS((Betriebsausgaben[[#This Row],[Aktueller Zeitraum]]/Betriebsausgaben[[#This Row],[Budget]])-1),IF(AND(Betriebsausgaben[[#This Row],[Aktueller Zeitraum]]&lt;Betriebsausgaben[[#This Row],[Budget]],Betriebsausgaben[[#This Row],[Budget]]&lt;0),-((Betriebsausgaben[[#This Row],[Aktueller Zeitraum]]/Betriebsausgaben[[#This Row],[Budget]])-1),(Betriebsausgaben[[#This Row],[Aktueller Zeitraum]]/Betriebsausgaben[[#This Row],[Budget]])-1))),"-")</f>
        <v>0</v>
      </c>
    </row>
    <row r="20" spans="2:9" ht="30" customHeight="1" x14ac:dyDescent="0.25">
      <c r="B20" t="s">
        <v>48</v>
      </c>
      <c r="C20" t="s">
        <v>62</v>
      </c>
      <c r="D20" s="7"/>
      <c r="E20" s="7"/>
      <c r="F20" s="7"/>
      <c r="G20" s="15" t="str">
        <f>IFERROR(IF(Umsatzerlös=0,"-",Betriebsausgaben[[#This Row],[Aktueller Zeitraum]]/Umsatzerlös),"-")</f>
        <v>-</v>
      </c>
      <c r="H20" s="15">
        <f>IFERROR(IF(Betriebsausgaben[[#This Row],[Vorheriger Zeitraum]]=Betriebsausgaben[[#This Row],[Aktueller Zeitraum]],0,IF(Betriebsausgaben[[#This Row],[Aktueller Zeitraum]]&gt;Betriebsausgaben[[#This Row],[Vorheriger Zeitraum]],ABS((Betriebsausgaben[[#This Row],[Aktueller Zeitraum]]/Betriebsausgaben[[#This Row],[Vorheriger Zeitraum]])-1),IF(AND(Betriebsausgaben[[#This Row],[Aktueller Zeitraum]]&lt;Betriebsausgaben[[#This Row],[Vorheriger Zeitraum]],Betriebsausgaben[[#This Row],[Vorheriger Zeitraum]]&lt;0),-((Betriebsausgaben[[#This Row],[Aktueller Zeitraum]]/Betriebsausgaben[[#This Row],[Vorheriger Zeitraum]])-1),(Betriebsausgaben[[#This Row],[Aktueller Zeitraum]]/Betriebsausgaben[[#This Row],[Vorheriger Zeitraum]])-1))),"-")</f>
        <v>0</v>
      </c>
      <c r="I20" s="15">
        <f>IFERROR(IF(Betriebsausgaben[[#This Row],[Budget]]=Betriebsausgaben[[#This Row],[Aktueller Zeitraum]],0,IF(Betriebsausgaben[[#This Row],[Aktueller Zeitraum]]&gt;Betriebsausgaben[[#This Row],[Budget]],ABS((Betriebsausgaben[[#This Row],[Aktueller Zeitraum]]/Betriebsausgaben[[#This Row],[Budget]])-1),IF(AND(Betriebsausgaben[[#This Row],[Aktueller Zeitraum]]&lt;Betriebsausgaben[[#This Row],[Budget]],Betriebsausgaben[[#This Row],[Budget]]&lt;0),-((Betriebsausgaben[[#This Row],[Aktueller Zeitraum]]/Betriebsausgaben[[#This Row],[Budget]])-1),(Betriebsausgaben[[#This Row],[Aktueller Zeitraum]]/Betriebsausgaben[[#This Row],[Budget]])-1))),"-")</f>
        <v>0</v>
      </c>
    </row>
    <row r="21" spans="2:9" ht="30" customHeight="1" x14ac:dyDescent="0.25">
      <c r="B21" t="s">
        <v>48</v>
      </c>
      <c r="C21" t="s">
        <v>63</v>
      </c>
      <c r="D21" s="7"/>
      <c r="E21" s="7"/>
      <c r="F21" s="7"/>
      <c r="G21" s="15" t="str">
        <f>IFERROR(IF(Umsatzerlös=0,"-",Betriebsausgaben[[#This Row],[Aktueller Zeitraum]]/Umsatzerlös),"-")</f>
        <v>-</v>
      </c>
      <c r="H21" s="15">
        <f>IFERROR(IF(Betriebsausgaben[[#This Row],[Vorheriger Zeitraum]]=Betriebsausgaben[[#This Row],[Aktueller Zeitraum]],0,IF(Betriebsausgaben[[#This Row],[Aktueller Zeitraum]]&gt;Betriebsausgaben[[#This Row],[Vorheriger Zeitraum]],ABS((Betriebsausgaben[[#This Row],[Aktueller Zeitraum]]/Betriebsausgaben[[#This Row],[Vorheriger Zeitraum]])-1),IF(AND(Betriebsausgaben[[#This Row],[Aktueller Zeitraum]]&lt;Betriebsausgaben[[#This Row],[Vorheriger Zeitraum]],Betriebsausgaben[[#This Row],[Vorheriger Zeitraum]]&lt;0),-((Betriebsausgaben[[#This Row],[Aktueller Zeitraum]]/Betriebsausgaben[[#This Row],[Vorheriger Zeitraum]])-1),(Betriebsausgaben[[#This Row],[Aktueller Zeitraum]]/Betriebsausgaben[[#This Row],[Vorheriger Zeitraum]])-1))),"-")</f>
        <v>0</v>
      </c>
      <c r="I21" s="15">
        <f>IFERROR(IF(Betriebsausgaben[[#This Row],[Budget]]=Betriebsausgaben[[#This Row],[Aktueller Zeitraum]],0,IF(Betriebsausgaben[[#This Row],[Aktueller Zeitraum]]&gt;Betriebsausgaben[[#This Row],[Budget]],ABS((Betriebsausgaben[[#This Row],[Aktueller Zeitraum]]/Betriebsausgaben[[#This Row],[Budget]])-1),IF(AND(Betriebsausgaben[[#This Row],[Aktueller Zeitraum]]&lt;Betriebsausgaben[[#This Row],[Budget]],Betriebsausgaben[[#This Row],[Budget]]&lt;0),-((Betriebsausgaben[[#This Row],[Aktueller Zeitraum]]/Betriebsausgaben[[#This Row],[Budget]])-1),(Betriebsausgaben[[#This Row],[Aktueller Zeitraum]]/Betriebsausgaben[[#This Row],[Budget]])-1))),"-")</f>
        <v>0</v>
      </c>
    </row>
    <row r="22" spans="2:9" ht="30" customHeight="1" x14ac:dyDescent="0.25">
      <c r="B22" t="s">
        <v>48</v>
      </c>
      <c r="C22" t="s">
        <v>64</v>
      </c>
      <c r="D22" s="7"/>
      <c r="E22" s="7"/>
      <c r="F22" s="7"/>
      <c r="G22" s="15" t="str">
        <f>IFERROR(IF(Umsatzerlös=0,"-",Betriebsausgaben[[#This Row],[Aktueller Zeitraum]]/Umsatzerlös),"-")</f>
        <v>-</v>
      </c>
      <c r="H22" s="15">
        <f>IFERROR(IF(Betriebsausgaben[[#This Row],[Vorheriger Zeitraum]]=Betriebsausgaben[[#This Row],[Aktueller Zeitraum]],0,IF(Betriebsausgaben[[#This Row],[Aktueller Zeitraum]]&gt;Betriebsausgaben[[#This Row],[Vorheriger Zeitraum]],ABS((Betriebsausgaben[[#This Row],[Aktueller Zeitraum]]/Betriebsausgaben[[#This Row],[Vorheriger Zeitraum]])-1),IF(AND(Betriebsausgaben[[#This Row],[Aktueller Zeitraum]]&lt;Betriebsausgaben[[#This Row],[Vorheriger Zeitraum]],Betriebsausgaben[[#This Row],[Vorheriger Zeitraum]]&lt;0),-((Betriebsausgaben[[#This Row],[Aktueller Zeitraum]]/Betriebsausgaben[[#This Row],[Vorheriger Zeitraum]])-1),(Betriebsausgaben[[#This Row],[Aktueller Zeitraum]]/Betriebsausgaben[[#This Row],[Vorheriger Zeitraum]])-1))),"-")</f>
        <v>0</v>
      </c>
      <c r="I22" s="15">
        <f>IFERROR(IF(Betriebsausgaben[[#This Row],[Budget]]=Betriebsausgaben[[#This Row],[Aktueller Zeitraum]],0,IF(Betriebsausgaben[[#This Row],[Aktueller Zeitraum]]&gt;Betriebsausgaben[[#This Row],[Budget]],ABS((Betriebsausgaben[[#This Row],[Aktueller Zeitraum]]/Betriebsausgaben[[#This Row],[Budget]])-1),IF(AND(Betriebsausgaben[[#This Row],[Aktueller Zeitraum]]&lt;Betriebsausgaben[[#This Row],[Budget]],Betriebsausgaben[[#This Row],[Budget]]&lt;0),-((Betriebsausgaben[[#This Row],[Aktueller Zeitraum]]/Betriebsausgaben[[#This Row],[Budget]])-1),(Betriebsausgaben[[#This Row],[Aktueller Zeitraum]]/Betriebsausgaben[[#This Row],[Budget]])-1))),"-")</f>
        <v>0</v>
      </c>
    </row>
    <row r="23" spans="2:9" ht="30" customHeight="1" x14ac:dyDescent="0.25">
      <c r="B23" t="s">
        <v>48</v>
      </c>
      <c r="C23" t="s">
        <v>52</v>
      </c>
      <c r="D23" s="7"/>
      <c r="E23" s="7"/>
      <c r="F23" s="7"/>
      <c r="G23" s="15" t="str">
        <f>IFERROR(IF(Umsatzerlös=0,"-",Betriebsausgaben[[#This Row],[Aktueller Zeitraum]]/Umsatzerlös),"-")</f>
        <v>-</v>
      </c>
      <c r="H23" s="15">
        <f>IFERROR(IF(Betriebsausgaben[[#This Row],[Vorheriger Zeitraum]]=Betriebsausgaben[[#This Row],[Aktueller Zeitraum]],0,IF(Betriebsausgaben[[#This Row],[Aktueller Zeitraum]]&gt;Betriebsausgaben[[#This Row],[Vorheriger Zeitraum]],ABS((Betriebsausgaben[[#This Row],[Aktueller Zeitraum]]/Betriebsausgaben[[#This Row],[Vorheriger Zeitraum]])-1),IF(AND(Betriebsausgaben[[#This Row],[Aktueller Zeitraum]]&lt;Betriebsausgaben[[#This Row],[Vorheriger Zeitraum]],Betriebsausgaben[[#This Row],[Vorheriger Zeitraum]]&lt;0),-((Betriebsausgaben[[#This Row],[Aktueller Zeitraum]]/Betriebsausgaben[[#This Row],[Vorheriger Zeitraum]])-1),(Betriebsausgaben[[#This Row],[Aktueller Zeitraum]]/Betriebsausgaben[[#This Row],[Vorheriger Zeitraum]])-1))),"-")</f>
        <v>0</v>
      </c>
      <c r="I23" s="15">
        <f>IFERROR(IF(Betriebsausgaben[[#This Row],[Budget]]=Betriebsausgaben[[#This Row],[Aktueller Zeitraum]],0,IF(Betriebsausgaben[[#This Row],[Aktueller Zeitraum]]&gt;Betriebsausgaben[[#This Row],[Budget]],ABS((Betriebsausgaben[[#This Row],[Aktueller Zeitraum]]/Betriebsausgaben[[#This Row],[Budget]])-1),IF(AND(Betriebsausgaben[[#This Row],[Aktueller Zeitraum]]&lt;Betriebsausgaben[[#This Row],[Budget]],Betriebsausgaben[[#This Row],[Budget]]&lt;0),-((Betriebsausgaben[[#This Row],[Aktueller Zeitraum]]/Betriebsausgaben[[#This Row],[Budget]])-1),(Betriebsausgaben[[#This Row],[Aktueller Zeitraum]]/Betriebsausgaben[[#This Row],[Budget]])-1))),"-")</f>
        <v>0</v>
      </c>
    </row>
    <row r="24" spans="2:9" ht="30" customHeight="1" x14ac:dyDescent="0.25">
      <c r="B24" t="s">
        <v>48</v>
      </c>
      <c r="C24" t="s">
        <v>52</v>
      </c>
      <c r="D24" s="7"/>
      <c r="E24" s="7"/>
      <c r="F24" s="7"/>
      <c r="G24" s="15" t="str">
        <f>IFERROR(IF(Umsatzerlös=0,"-",Betriebsausgaben[[#This Row],[Aktueller Zeitraum]]/Umsatzerlös),"-")</f>
        <v>-</v>
      </c>
      <c r="H24" s="15">
        <f>IFERROR(IF(Betriebsausgaben[[#This Row],[Vorheriger Zeitraum]]=Betriebsausgaben[[#This Row],[Aktueller Zeitraum]],0,IF(Betriebsausgaben[[#This Row],[Aktueller Zeitraum]]&gt;Betriebsausgaben[[#This Row],[Vorheriger Zeitraum]],ABS((Betriebsausgaben[[#This Row],[Aktueller Zeitraum]]/Betriebsausgaben[[#This Row],[Vorheriger Zeitraum]])-1),IF(AND(Betriebsausgaben[[#This Row],[Aktueller Zeitraum]]&lt;Betriebsausgaben[[#This Row],[Vorheriger Zeitraum]],Betriebsausgaben[[#This Row],[Vorheriger Zeitraum]]&lt;0),-((Betriebsausgaben[[#This Row],[Aktueller Zeitraum]]/Betriebsausgaben[[#This Row],[Vorheriger Zeitraum]])-1),(Betriebsausgaben[[#This Row],[Aktueller Zeitraum]]/Betriebsausgaben[[#This Row],[Vorheriger Zeitraum]])-1))),"-")</f>
        <v>0</v>
      </c>
      <c r="I24" s="15">
        <f>IFERROR(IF(Betriebsausgaben[[#This Row],[Budget]]=Betriebsausgaben[[#This Row],[Aktueller Zeitraum]],0,IF(Betriebsausgaben[[#This Row],[Aktueller Zeitraum]]&gt;Betriebsausgaben[[#This Row],[Budget]],ABS((Betriebsausgaben[[#This Row],[Aktueller Zeitraum]]/Betriebsausgaben[[#This Row],[Budget]])-1),IF(AND(Betriebsausgaben[[#This Row],[Aktueller Zeitraum]]&lt;Betriebsausgaben[[#This Row],[Budget]],Betriebsausgaben[[#This Row],[Budget]]&lt;0),-((Betriebsausgaben[[#This Row],[Aktueller Zeitraum]]/Betriebsausgaben[[#This Row],[Budget]])-1),(Betriebsausgaben[[#This Row],[Aktueller Zeitraum]]/Betriebsausgaben[[#This Row],[Budget]])-1))),"-")</f>
        <v>0</v>
      </c>
    </row>
    <row r="25" spans="2:9" ht="30" customHeight="1" x14ac:dyDescent="0.25">
      <c r="B25" t="s">
        <v>49</v>
      </c>
      <c r="D25" s="17">
        <f>SUBTOTAL(109,Betriebsausgaben[Vorheriger Zeitraum])</f>
        <v>0</v>
      </c>
      <c r="E25" s="17">
        <f>SUBTOTAL(109,Betriebsausgaben[Budget])</f>
        <v>0</v>
      </c>
      <c r="F25" s="17">
        <f>SUBTOTAL(109,Betriebsausgaben[Aktueller Zeitraum])</f>
        <v>0</v>
      </c>
      <c r="G25" s="13">
        <f>SUBTOTAL(109,Betriebsausgaben[Aktueller Zeitraum als % vom Umsatz])</f>
        <v>0</v>
      </c>
      <c r="H25" s="13">
        <f>SUBTOTAL(109,Betriebsausgaben[% Änderung gegenüber vorherigem Zeitraum])</f>
        <v>0</v>
      </c>
      <c r="I25" s="13">
        <f>SUBTOTAL(109,Betriebsausgaben[% Änderung gegenüber Budget])</f>
        <v>0</v>
      </c>
    </row>
  </sheetData>
  <mergeCells count="1">
    <mergeCell ref="H1:I3"/>
  </mergeCells>
  <dataValidations count="16">
    <dataValidation allowBlank="1" showInputMessage="1" showErrorMessage="1" prompt="Die prozentuale Änderung gegenüber dem Budget wird in dieser Spalte unter dieser Überschrift automatisch berechnet." sqref="I4" xr:uid="{00000000-0002-0000-0300-000000000000}"/>
    <dataValidation allowBlank="1" showInputMessage="1" showErrorMessage="1" prompt="Die prozentuale Änderung gegenüber dem vorherigen Zeitraum wird in dieser Spalte unter dieser Überschrift automatisch berechnet." sqref="H4" xr:uid="{00000000-0002-0000-0300-000001000000}"/>
    <dataValidation allowBlank="1" showInputMessage="1" showErrorMessage="1" prompt="Der aktuelle Zeitraum als Prozentsatz vom Umsatz wird in dieser Spalte unter dieser Überschrift automatisch berechnet." sqref="G4" xr:uid="{00000000-0002-0000-0300-000002000000}"/>
    <dataValidation allowBlank="1" showInputMessage="1" showErrorMessage="1" prompt="Geben Sie in dieser Spalte unter dieser Überschrift den Betrag für den aktuellen Zeitraum ein." sqref="F4" xr:uid="{00000000-0002-0000-0300-000003000000}"/>
    <dataValidation allowBlank="1" showInputMessage="1" showErrorMessage="1" prompt="Geben Sie in dieser Spalte unter dieser Überschrift den Budgetbetrag ein." sqref="E4" xr:uid="{00000000-0002-0000-0300-000004000000}"/>
    <dataValidation allowBlank="1" showInputMessage="1" showErrorMessage="1" prompt="Geben Sie in dieser Spalte unter dieser Überschrift den Betrag für den vorherigen Zeitraum ein." sqref="D4" xr:uid="{00000000-0002-0000-0300-000005000000}"/>
    <dataValidation allowBlank="1" showInputMessage="1" showErrorMessage="1" prompt="Geben Sie in dieser Spalte unter dieser Überschrift eine Beschreibung ein." sqref="C4" xr:uid="{00000000-0002-0000-0300-000006000000}"/>
    <dataValidation allowBlank="1" showInputMessage="1" showErrorMessage="1" prompt="Wählen Sie in dieser Spalte unter dieser Überschrift die Art aus. Drücken Sie ALT+NACH-UNTEN, um die Dropdownliste zu öffnen, und dann EINGABE, um die Auswahl zu treffen. Verwenden Sie Überschriftsfilter, um bestimmte Einträge zu finden." sqref="B4" xr:uid="{00000000-0002-0000-0300-000007000000}"/>
    <dataValidation allowBlank="1" showInputMessage="1" showErrorMessage="1" prompt="Fügen Sie in dieser Zelle das Firmenlogo hinzu." sqref="H1:I3" xr:uid="{00000000-0002-0000-0300-000008000000}"/>
    <dataValidation allowBlank="1" showInputMessage="1" showErrorMessage="1" prompt="Die Summe der Betriebsausgaben für den aktuellen Zeitraum wird in dieser Zelle automatisch in Tausendern aktualisiert." sqref="C3" xr:uid="{00000000-0002-0000-0300-000009000000}"/>
    <dataValidation allowBlank="1" showInputMessage="1" showErrorMessage="1" prompt="Die Summe der Betriebsausgaben für den aktuellen Zeitraum wird in der Zelle unten automatisch in Tausendern aktualisiert." sqref="C2" xr:uid="{00000000-0002-0000-0300-00000A000000}"/>
    <dataValidation allowBlank="1" showInputMessage="1" showErrorMessage="1" prompt="Die Summe der Betriebsausgaben für den aktuellen Zeitraum wird in der Zelle rechts auf Grundlage von Eingaben aus der Tabelle unten automatisch aktualisiert." sqref="B3" xr:uid="{00000000-0002-0000-0300-00000B000000}"/>
    <dataValidation allowBlank="1" showInputMessage="1" showErrorMessage="1" prompt="Der Unternehmensname wird in dieser Zelle automatisch aktualisiert." sqref="B2" xr:uid="{00000000-0002-0000-0300-00000C000000}"/>
    <dataValidation allowBlank="1" showInputMessage="1" showErrorMessage="1" prompt="Der Titel dieses Arbeitsblatts wird in dieser Zelle automatisch aktualisiert. Das Firmenlogo beginnt in Zelle H1." sqref="B1" xr:uid="{00000000-0002-0000-0300-00000D000000}"/>
    <dataValidation allowBlank="1" showInputMessage="1" showErrorMessage="1" prompt="Erstellen Sie auf diesem Arbeitsblatt eine Liste von Ausgabenposten. Die Summe der Betriebsausgaben wird am Ende der Tabelle „Betriebsausgaben“ automatisch berechnet." sqref="A1" xr:uid="{00000000-0002-0000-0300-00000E000000}"/>
    <dataValidation type="list" errorStyle="warning" allowBlank="1" showInputMessage="1" showErrorMessage="1" error="Wählen Sie einen Eintrag aus der Liste aus. Wählen Sie ABBRECHEN aus, drücken Sie ALT+NACH-UNTEN, um die Dropdownliste zu öffnen, und dann EINGABE, um die Auswahl zu treffen." sqref="B5:B24" xr:uid="{00000000-0002-0000-0300-00000F000000}">
      <formula1>INDIRECT("Kategorien[Kategorien]")</formula1>
    </dataValidation>
  </dataValidations>
  <printOptions horizontalCentered="1"/>
  <pageMargins left="0.4" right="0.4" top="0.4" bottom="0.4" header="0.3" footer="0.3"/>
  <pageSetup paperSize="9" scale="42" fitToHeight="0" orientation="portrait" r:id="rId1"/>
  <headerFooter differentFirst="1">
    <oddFooter>Page &amp;P of &amp;N</oddFooter>
  </headerFooter>
  <ignoredErrors>
    <ignoredError sqref="G5:G9 H6:H24 I6:I24 H5:I5 G19:G24 G10:G16 G17:G18" emptyCellReference="1"/>
  </ignoredErrors>
  <drawing r:id="rId2"/>
  <tableParts count="1">
    <tablePart r:id="rId3"/>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499984740745262"/>
    <pageSetUpPr fitToPage="1"/>
  </sheetPr>
  <dimension ref="B1:I10"/>
  <sheetViews>
    <sheetView showGridLines="0" zoomScaleNormal="100" workbookViewId="0"/>
  </sheetViews>
  <sheetFormatPr defaultColWidth="9.140625" defaultRowHeight="30" customHeight="1" x14ac:dyDescent="0.25"/>
  <cols>
    <col min="1" max="1" width="2.7109375" customWidth="1"/>
    <col min="2" max="2" width="50.140625" customWidth="1"/>
    <col min="3" max="3" width="31.7109375" customWidth="1"/>
    <col min="4" max="4" width="23" customWidth="1"/>
    <col min="5" max="5" width="18.7109375" customWidth="1"/>
    <col min="6" max="6" width="22.140625" customWidth="1"/>
    <col min="7" max="8" width="25.140625" customWidth="1"/>
    <col min="9" max="9" width="24.7109375" customWidth="1"/>
    <col min="10" max="10" width="2.7109375" customWidth="1"/>
  </cols>
  <sheetData>
    <row r="1" spans="2:9" ht="21" x14ac:dyDescent="0.25">
      <c r="B1" s="10" t="str">
        <f>Arbeitsmappe_Titel</f>
        <v>Gewinn - und Verlustrechnung</v>
      </c>
      <c r="H1" s="23"/>
      <c r="I1" s="23"/>
    </row>
    <row r="2" spans="2:9" ht="16.5" x14ac:dyDescent="0.25">
      <c r="B2" s="1" t="str">
        <f>Firmenname</f>
        <v>Firmenname</v>
      </c>
      <c r="C2" t="s">
        <v>18</v>
      </c>
      <c r="H2" s="23"/>
      <c r="I2" s="23"/>
    </row>
    <row r="3" spans="2:9" ht="39.75" customHeight="1" x14ac:dyDescent="0.25">
      <c r="B3" s="2" t="s">
        <v>65</v>
      </c>
      <c r="C3" s="11">
        <f>IFERROR(Steuern[[#Totals],[Aktueller Zeitraum]],"-")</f>
        <v>0</v>
      </c>
      <c r="H3" s="23"/>
      <c r="I3" s="23"/>
    </row>
    <row r="4" spans="2:9" ht="38.1" customHeight="1" x14ac:dyDescent="0.25">
      <c r="B4" t="s">
        <v>66</v>
      </c>
      <c r="C4" t="s">
        <v>29</v>
      </c>
      <c r="D4" t="s">
        <v>34</v>
      </c>
      <c r="E4" t="s">
        <v>35</v>
      </c>
      <c r="F4" t="s">
        <v>36</v>
      </c>
      <c r="G4" t="s">
        <v>37</v>
      </c>
      <c r="H4" t="s">
        <v>38</v>
      </c>
      <c r="I4" t="s">
        <v>39</v>
      </c>
    </row>
    <row r="5" spans="2:9" ht="30" customHeight="1" x14ac:dyDescent="0.25">
      <c r="B5" t="s">
        <v>65</v>
      </c>
      <c r="C5" t="s">
        <v>68</v>
      </c>
      <c r="D5" s="8"/>
      <c r="E5" s="7"/>
      <c r="F5" s="7"/>
      <c r="G5" s="14" t="str">
        <f>IFERROR(IF(Umsatzerlös=0,"-",Steuern[[#This Row],[Aktueller Zeitraum]]/Umsatzerlös),"-")</f>
        <v>-</v>
      </c>
      <c r="H5" s="14">
        <f>IFERROR(IF(Steuern[[#This Row],[Vorheriger Zeitraum]]=Steuern[[#This Row],[Aktueller Zeitraum]],0,IF(Steuern[[#This Row],[Aktueller Zeitraum]]&gt;Steuern[[#This Row],[Vorheriger Zeitraum]],ABS((Steuern[[#This Row],[Aktueller Zeitraum]]/Steuern[[#This Row],[Vorheriger Zeitraum]])-1),IF(AND(Steuern[[#This Row],[Aktueller Zeitraum]]&lt;Steuern[[#This Row],[Vorheriger Zeitraum]],Steuern[[#This Row],[Vorheriger Zeitraum]]&lt;0),-((Steuern[[#This Row],[Aktueller Zeitraum]]/Steuern[[#This Row],[Vorheriger Zeitraum]])-1),(Steuern[[#This Row],[Aktueller Zeitraum]]/Steuern[[#This Row],[Vorheriger Zeitraum]])-1))),"-")</f>
        <v>0</v>
      </c>
      <c r="I5" s="14">
        <f>IFERROR(IF(Steuern[[#This Row],[Budget]]=Steuern[[#This Row],[Aktueller Zeitraum]],0,IF(Steuern[[#This Row],[Aktueller Zeitraum]]&gt;Steuern[[#This Row],[Budget]],ABS((Steuern[[#This Row],[Aktueller Zeitraum]]/Steuern[[#This Row],[Budget]])-1),IF(AND(Steuern[[#This Row],[Aktueller Zeitraum]]&lt;Steuern[[#This Row],[Budget]],Steuern[[#This Row],[Budget]]&lt;0),-((Steuern[[#This Row],[Aktueller Zeitraum]]/Steuern[[#This Row],[Budget]])-1),(Steuern[[#This Row],[Aktueller Zeitraum]]/Steuern[[#This Row],[Budget]])-1))),"-")</f>
        <v>0</v>
      </c>
    </row>
    <row r="6" spans="2:9" ht="30" customHeight="1" x14ac:dyDescent="0.25">
      <c r="B6" t="s">
        <v>65</v>
      </c>
      <c r="C6" t="s">
        <v>69</v>
      </c>
      <c r="D6" s="8"/>
      <c r="E6" s="7"/>
      <c r="F6" s="7"/>
      <c r="G6" s="14" t="str">
        <f>IFERROR(IF(Umsatzerlös=0,"-",Steuern[[#This Row],[Aktueller Zeitraum]]/Umsatzerlös),"-")</f>
        <v>-</v>
      </c>
      <c r="H6" s="14">
        <f>IFERROR(IF(Steuern[[#This Row],[Vorheriger Zeitraum]]=Steuern[[#This Row],[Aktueller Zeitraum]],0,IF(Steuern[[#This Row],[Aktueller Zeitraum]]&gt;Steuern[[#This Row],[Vorheriger Zeitraum]],ABS((Steuern[[#This Row],[Aktueller Zeitraum]]/Steuern[[#This Row],[Vorheriger Zeitraum]])-1),IF(AND(Steuern[[#This Row],[Aktueller Zeitraum]]&lt;Steuern[[#This Row],[Vorheriger Zeitraum]],Steuern[[#This Row],[Vorheriger Zeitraum]]&lt;0),-((Steuern[[#This Row],[Aktueller Zeitraum]]/Steuern[[#This Row],[Vorheriger Zeitraum]])-1),(Steuern[[#This Row],[Aktueller Zeitraum]]/Steuern[[#This Row],[Vorheriger Zeitraum]])-1))),"-")</f>
        <v>0</v>
      </c>
      <c r="I6" s="14">
        <f>IFERROR(IF(Steuern[[#This Row],[Budget]]=Steuern[[#This Row],[Aktueller Zeitraum]],0,IF(Steuern[[#This Row],[Aktueller Zeitraum]]&gt;Steuern[[#This Row],[Budget]],ABS((Steuern[[#This Row],[Aktueller Zeitraum]]/Steuern[[#This Row],[Budget]])-1),IF(AND(Steuern[[#This Row],[Aktueller Zeitraum]]&lt;Steuern[[#This Row],[Budget]],Steuern[[#This Row],[Budget]]&lt;0),-((Steuern[[#This Row],[Aktueller Zeitraum]]/Steuern[[#This Row],[Budget]])-1),(Steuern[[#This Row],[Aktueller Zeitraum]]/Steuern[[#This Row],[Budget]])-1))),"-")</f>
        <v>0</v>
      </c>
    </row>
    <row r="7" spans="2:9" ht="30" customHeight="1" x14ac:dyDescent="0.25">
      <c r="B7" t="s">
        <v>65</v>
      </c>
      <c r="C7" t="s">
        <v>70</v>
      </c>
      <c r="D7" s="8"/>
      <c r="E7" s="7"/>
      <c r="F7" s="7"/>
      <c r="G7" s="14" t="str">
        <f>IFERROR(IF(Umsatzerlös=0,"-",Steuern[[#This Row],[Aktueller Zeitraum]]/Umsatzerlös),"-")</f>
        <v>-</v>
      </c>
      <c r="H7" s="14">
        <f>IFERROR(IF(Steuern[[#This Row],[Vorheriger Zeitraum]]=Steuern[[#This Row],[Aktueller Zeitraum]],0,IF(Steuern[[#This Row],[Aktueller Zeitraum]]&gt;Steuern[[#This Row],[Vorheriger Zeitraum]],ABS((Steuern[[#This Row],[Aktueller Zeitraum]]/Steuern[[#This Row],[Vorheriger Zeitraum]])-1),IF(AND(Steuern[[#This Row],[Aktueller Zeitraum]]&lt;Steuern[[#This Row],[Vorheriger Zeitraum]],Steuern[[#This Row],[Vorheriger Zeitraum]]&lt;0),-((Steuern[[#This Row],[Aktueller Zeitraum]]/Steuern[[#This Row],[Vorheriger Zeitraum]])-1),(Steuern[[#This Row],[Aktueller Zeitraum]]/Steuern[[#This Row],[Vorheriger Zeitraum]])-1))),"-")</f>
        <v>0</v>
      </c>
      <c r="I7" s="14">
        <f>IFERROR(IF(Steuern[[#This Row],[Budget]]=Steuern[[#This Row],[Aktueller Zeitraum]],0,IF(Steuern[[#This Row],[Aktueller Zeitraum]]&gt;Steuern[[#This Row],[Budget]],ABS((Steuern[[#This Row],[Aktueller Zeitraum]]/Steuern[[#This Row],[Budget]])-1),IF(AND(Steuern[[#This Row],[Aktueller Zeitraum]]&lt;Steuern[[#This Row],[Budget]],Steuern[[#This Row],[Budget]]&lt;0),-((Steuern[[#This Row],[Aktueller Zeitraum]]/Steuern[[#This Row],[Budget]])-1),(Steuern[[#This Row],[Aktueller Zeitraum]]/Steuern[[#This Row],[Budget]])-1))),"-")</f>
        <v>0</v>
      </c>
    </row>
    <row r="8" spans="2:9" ht="30" customHeight="1" x14ac:dyDescent="0.25">
      <c r="B8" t="s">
        <v>65</v>
      </c>
      <c r="C8" t="s">
        <v>71</v>
      </c>
      <c r="D8" s="8"/>
      <c r="E8" s="7"/>
      <c r="F8" s="7"/>
      <c r="G8" s="14" t="str">
        <f>IFERROR(IF(Umsatzerlös=0,"-",Steuern[[#This Row],[Aktueller Zeitraum]]/Umsatzerlös),"-")</f>
        <v>-</v>
      </c>
      <c r="H8" s="14">
        <f>IFERROR(IF(Steuern[[#This Row],[Vorheriger Zeitraum]]=Steuern[[#This Row],[Aktueller Zeitraum]],0,IF(Steuern[[#This Row],[Aktueller Zeitraum]]&gt;Steuern[[#This Row],[Vorheriger Zeitraum]],ABS((Steuern[[#This Row],[Aktueller Zeitraum]]/Steuern[[#This Row],[Vorheriger Zeitraum]])-1),IF(AND(Steuern[[#This Row],[Aktueller Zeitraum]]&lt;Steuern[[#This Row],[Vorheriger Zeitraum]],Steuern[[#This Row],[Vorheriger Zeitraum]]&lt;0),-((Steuern[[#This Row],[Aktueller Zeitraum]]/Steuern[[#This Row],[Vorheriger Zeitraum]])-1),(Steuern[[#This Row],[Aktueller Zeitraum]]/Steuern[[#This Row],[Vorheriger Zeitraum]])-1))),"-")</f>
        <v>0</v>
      </c>
      <c r="I8" s="14">
        <f>IFERROR(IF(Steuern[[#This Row],[Budget]]=Steuern[[#This Row],[Aktueller Zeitraum]],0,IF(Steuern[[#This Row],[Aktueller Zeitraum]]&gt;Steuern[[#This Row],[Budget]],ABS((Steuern[[#This Row],[Aktueller Zeitraum]]/Steuern[[#This Row],[Budget]])-1),IF(AND(Steuern[[#This Row],[Aktueller Zeitraum]]&lt;Steuern[[#This Row],[Budget]],Steuern[[#This Row],[Budget]]&lt;0),-((Steuern[[#This Row],[Aktueller Zeitraum]]/Steuern[[#This Row],[Budget]])-1),(Steuern[[#This Row],[Aktueller Zeitraum]]/Steuern[[#This Row],[Budget]])-1))),"-")</f>
        <v>0</v>
      </c>
    </row>
    <row r="9" spans="2:9" ht="30" customHeight="1" x14ac:dyDescent="0.25">
      <c r="B9" t="s">
        <v>65</v>
      </c>
      <c r="C9" t="s">
        <v>71</v>
      </c>
      <c r="D9" s="8"/>
      <c r="E9" s="7"/>
      <c r="F9" s="7"/>
      <c r="G9" s="14" t="str">
        <f>IFERROR(IF(Umsatzerlös=0,"-",Steuern[[#This Row],[Aktueller Zeitraum]]/Umsatzerlös),"-")</f>
        <v>-</v>
      </c>
      <c r="H9" s="14">
        <f>IFERROR(IF(Steuern[[#This Row],[Vorheriger Zeitraum]]=Steuern[[#This Row],[Aktueller Zeitraum]],0,IF(Steuern[[#This Row],[Aktueller Zeitraum]]&gt;Steuern[[#This Row],[Vorheriger Zeitraum]],ABS((Steuern[[#This Row],[Aktueller Zeitraum]]/Steuern[[#This Row],[Vorheriger Zeitraum]])-1),IF(AND(Steuern[[#This Row],[Aktueller Zeitraum]]&lt;Steuern[[#This Row],[Vorheriger Zeitraum]],Steuern[[#This Row],[Vorheriger Zeitraum]]&lt;0),-((Steuern[[#This Row],[Aktueller Zeitraum]]/Steuern[[#This Row],[Vorheriger Zeitraum]])-1),(Steuern[[#This Row],[Aktueller Zeitraum]]/Steuern[[#This Row],[Vorheriger Zeitraum]])-1))),"-")</f>
        <v>0</v>
      </c>
      <c r="I9" s="14">
        <f>IFERROR(IF(Steuern[[#This Row],[Budget]]=Steuern[[#This Row],[Aktueller Zeitraum]],0,IF(Steuern[[#This Row],[Aktueller Zeitraum]]&gt;Steuern[[#This Row],[Budget]],ABS((Steuern[[#This Row],[Aktueller Zeitraum]]/Steuern[[#This Row],[Budget]])-1),IF(AND(Steuern[[#This Row],[Aktueller Zeitraum]]&lt;Steuern[[#This Row],[Budget]],Steuern[[#This Row],[Budget]]&lt;0),-((Steuern[[#This Row],[Aktueller Zeitraum]]/Steuern[[#This Row],[Budget]])-1),(Steuern[[#This Row],[Aktueller Zeitraum]]/Steuern[[#This Row],[Budget]])-1))),"-")</f>
        <v>0</v>
      </c>
    </row>
    <row r="10" spans="2:9" ht="30" customHeight="1" x14ac:dyDescent="0.25">
      <c r="B10" t="s">
        <v>67</v>
      </c>
      <c r="D10" s="16">
        <f>SUBTOTAL(109,Steuern[Vorheriger Zeitraum])</f>
        <v>0</v>
      </c>
      <c r="E10" s="16">
        <f>SUBTOTAL(109,Steuern[Budget])</f>
        <v>0</v>
      </c>
      <c r="F10" s="16">
        <f>SUBTOTAL(109,Steuern[Aktueller Zeitraum])</f>
        <v>0</v>
      </c>
      <c r="G10" s="13">
        <f>IFERROR(SUBTOTAL(109,Steuern[Aktueller Zeitraum als % vom Umsatz]),"-")</f>
        <v>0</v>
      </c>
      <c r="H10" s="13">
        <f>SUBTOTAL(109,Steuern[% Änderung gegenüber vorherigem Zeitraum])</f>
        <v>0</v>
      </c>
      <c r="I10" s="13">
        <f>SUBTOTAL(109,Steuern[% Änderung gegenüber Budget])</f>
        <v>0</v>
      </c>
    </row>
  </sheetData>
  <mergeCells count="1">
    <mergeCell ref="H1:I3"/>
  </mergeCells>
  <dataValidations count="16">
    <dataValidation allowBlank="1" showInputMessage="1" showErrorMessage="1" prompt="Die prozentuale Änderung gegenüber dem Budget wird in dieser Spalte unter dieser Überschrift automatisch berechnet." sqref="I4" xr:uid="{00000000-0002-0000-0400-000000000000}"/>
    <dataValidation allowBlank="1" showInputMessage="1" showErrorMessage="1" prompt="Die prozentuale Änderung gegenüber dem vorherigen Zeitraum wird in dieser Spalte unter dieser Überschrift automatisch berechnet." sqref="H4" xr:uid="{00000000-0002-0000-0400-000001000000}"/>
    <dataValidation allowBlank="1" showInputMessage="1" showErrorMessage="1" prompt="Der aktuelle Zeitraum als Prozentsatz vom Umsatz wird in dieser Spalte unter dieser Überschrift automatisch berechnet." sqref="G4" xr:uid="{00000000-0002-0000-0400-000002000000}"/>
    <dataValidation allowBlank="1" showInputMessage="1" showErrorMessage="1" prompt="Geben Sie in dieser Spalte unter dieser Überschrift den Betrag für den aktuellen Zeitraum ein." sqref="F4" xr:uid="{00000000-0002-0000-0400-000003000000}"/>
    <dataValidation allowBlank="1" showInputMessage="1" showErrorMessage="1" prompt="Geben Sie in dieser Spalte unter dieser Überschrift den Budgetbetrag ein." sqref="E4" xr:uid="{00000000-0002-0000-0400-000004000000}"/>
    <dataValidation allowBlank="1" showInputMessage="1" showErrorMessage="1" prompt="Geben Sie in dieser Spalte unter dieser Überschrift den Betrag für den vorherigen Zeitraum ein." sqref="D4" xr:uid="{00000000-0002-0000-0400-000005000000}"/>
    <dataValidation allowBlank="1" showInputMessage="1" showErrorMessage="1" prompt="Geben Sie in dieser Spalte unter dieser Überschrift eine Beschreibung ein." sqref="C4" xr:uid="{00000000-0002-0000-0400-000006000000}"/>
    <dataValidation allowBlank="1" showInputMessage="1" showErrorMessage="1" prompt="Wählen Sie in dieser Spalte unter dieser Überschrift die Art aus. Drücken Sie ALT+NACH-UNTEN, um die Dropdownliste zu öffnen, und dann EINGABE, um die Auswahl zu treffen. Verwenden Sie Überschriftsfilter, um bestimmte Einträge zu finden." sqref="B4" xr:uid="{00000000-0002-0000-0400-000007000000}"/>
    <dataValidation allowBlank="1" showInputMessage="1" showErrorMessage="1" prompt="Erstellen Sie auf diesem Arbeitsblatt eine Liste von Steuerposten. Die Summe der Steuern wird am Ende der Tabelle „Steuern“ automatisch berechnet." sqref="A1" xr:uid="{00000000-0002-0000-0400-000008000000}"/>
    <dataValidation allowBlank="1" showInputMessage="1" showErrorMessage="1" prompt="Der Titel dieses Arbeitsblatts wird in dieser Zelle automatisch aktualisiert. Das Firmenlogo beginnt in Zelle H1." sqref="B1" xr:uid="{00000000-0002-0000-0400-000009000000}"/>
    <dataValidation allowBlank="1" showInputMessage="1" showErrorMessage="1" prompt="Der Unternehmensname wird in dieser Zelle automatisch aktualisiert." sqref="B2" xr:uid="{00000000-0002-0000-0400-00000A000000}"/>
    <dataValidation allowBlank="1" showInputMessage="1" showErrorMessage="1" prompt="Die Gesamtsteuern für den aktuellen Zeitraum werden in der Zelle rechts auf Grundlage von Eingaben in der Tabelle unten automatisch aktualisiert." sqref="B3" xr:uid="{00000000-0002-0000-0400-00000B000000}"/>
    <dataValidation allowBlank="1" showInputMessage="1" showErrorMessage="1" prompt="Die Gesamtsteuern für den aktuellen Zeitraum werden in der Zelle unten automatisch in Tausendern aktualisiert." sqref="C2" xr:uid="{00000000-0002-0000-0400-00000C000000}"/>
    <dataValidation allowBlank="1" showInputMessage="1" showErrorMessage="1" prompt="Die Gesamtsteuern für den aktuellen Zeitraum werden in dieser Zelle automatisch in Tausendern aktualisiert." sqref="C3" xr:uid="{00000000-0002-0000-0400-00000D000000}"/>
    <dataValidation allowBlank="1" showInputMessage="1" showErrorMessage="1" prompt="Fügen Sie in dieser Zelle das Firmenlogo hinzu." sqref="H1:I3" xr:uid="{00000000-0002-0000-0400-00000E000000}"/>
    <dataValidation type="list" errorStyle="warning" allowBlank="1" showInputMessage="1" showErrorMessage="1" error="Wählen Sie einen Eintrag aus der Liste aus. Wählen Sie ABBRECHEN aus, drücken Sie ALT+NACH-UNTEN, um die Dropdownliste zu öffnen, und dann EINGABE, um die Auswahl zu treffen." sqref="B5:B9" xr:uid="{00000000-0002-0000-0400-00000F000000}">
      <formula1>INDIRECT("Kategorien[Kategorien]")</formula1>
    </dataValidation>
  </dataValidations>
  <printOptions horizontalCentered="1"/>
  <pageMargins left="0.4" right="0.4" top="0.4" bottom="0.4" header="0.3" footer="0.3"/>
  <pageSetup paperSize="9" scale="42" fitToHeight="0" orientation="portrait" r:id="rId1"/>
  <headerFooter differentFirst="1">
    <oddFooter>Page &amp;P of &amp;N</oddFooter>
  </headerFooter>
  <ignoredErrors>
    <ignoredError sqref="G5:G6 G8 G7 G9 H5:H10 I5:I10" emptyCellReference="1"/>
  </ignoredErrors>
  <drawing r:id="rId2"/>
  <tableParts count="1">
    <tablePart r:id="rId3"/>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499984740745262"/>
    <pageSetUpPr fitToPage="1"/>
  </sheetPr>
  <dimension ref="B1:B8"/>
  <sheetViews>
    <sheetView showGridLines="0" zoomScaleNormal="100" workbookViewId="0"/>
  </sheetViews>
  <sheetFormatPr defaultColWidth="9.140625" defaultRowHeight="17.25" customHeight="1" x14ac:dyDescent="0.25"/>
  <cols>
    <col min="1" max="1" width="2.7109375" customWidth="1"/>
    <col min="2" max="2" width="50.140625" customWidth="1"/>
    <col min="3" max="3" width="2.7109375" customWidth="1"/>
  </cols>
  <sheetData>
    <row r="1" spans="2:2" ht="39.75" customHeight="1" x14ac:dyDescent="0.25">
      <c r="B1" t="s">
        <v>72</v>
      </c>
    </row>
    <row r="2" spans="2:2" ht="17.25" customHeight="1" x14ac:dyDescent="0.25">
      <c r="B2" t="s">
        <v>25</v>
      </c>
    </row>
    <row r="3" spans="2:2" ht="17.25" customHeight="1" x14ac:dyDescent="0.25">
      <c r="B3" t="s">
        <v>27</v>
      </c>
    </row>
    <row r="4" spans="2:2" ht="17.25" customHeight="1" x14ac:dyDescent="0.25">
      <c r="B4" t="s">
        <v>40</v>
      </c>
    </row>
    <row r="5" spans="2:2" ht="17.25" customHeight="1" x14ac:dyDescent="0.25">
      <c r="B5" t="s">
        <v>46</v>
      </c>
    </row>
    <row r="6" spans="2:2" ht="17.25" customHeight="1" x14ac:dyDescent="0.25">
      <c r="B6" t="s">
        <v>47</v>
      </c>
    </row>
    <row r="7" spans="2:2" ht="17.25" customHeight="1" x14ac:dyDescent="0.25">
      <c r="B7" t="s">
        <v>48</v>
      </c>
    </row>
    <row r="8" spans="2:2" ht="17.25" customHeight="1" x14ac:dyDescent="0.25">
      <c r="B8" t="s">
        <v>65</v>
      </c>
    </row>
  </sheetData>
  <dataValidations count="2">
    <dataValidation allowBlank="1" showInputMessage="1" showErrorMessage="1" prompt="Erstellen Sie auf diesem Arbeitsblatt eine Liste von Kategorien für Umsatzerlös-, Einkunfts-, Ausgaben- und Steuerarten. Diese Werte werden verwendet, um für eine bessere Buchhaltung auf dem Arbeitsblatt „Dashboard“ Beschreibungen in Klammern zu setzen." sqref="A1" xr:uid="{00000000-0002-0000-0500-000000000000}"/>
    <dataValidation allowBlank="1" showInputMessage="1" showErrorMessage="1" prompt="Geben Sie in dieser Spalte unter dieser Überschrift die Kategorien ein. Verwenden Sie Überschriftsfilter, um bestimmte Einträge zu finden." sqref="B1" xr:uid="{00000000-0002-0000-0500-000001000000}"/>
  </dataValidations>
  <printOptions horizontalCentered="1"/>
  <pageMargins left="0.4" right="0.4" top="0.4" bottom="0.4" header="0.3" footer="0.3"/>
  <pageSetup paperSize="9" fitToHeight="0" orientation="portrait" r:id="rId1"/>
  <headerFooter differentFirst="1">
    <oddFooter>Page &amp;P of &amp;N</oddFooter>
  </headerFooter>
  <tableParts count="1">
    <tablePart r:id="rId2"/>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3A229BF6-3768-4BD6-AC77-3BF52209CC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DEA7ED08-DF1C-4607-8696-57046E4A2F3F}">
  <ds:schemaRefs>
    <ds:schemaRef ds:uri="http://schemas.microsoft.com/sharepoint/v3/contenttype/forms"/>
  </ds:schemaRefs>
</ds:datastoreItem>
</file>

<file path=customXml/itemProps31.xml><?xml version="1.0" encoding="utf-8"?>
<ds:datastoreItem xmlns:ds="http://schemas.openxmlformats.org/officeDocument/2006/customXml" ds:itemID="{7E0A6692-DFB3-48EC-A1E0-78F189A2E6FB}">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Template>TM03986991</ap:Template>
  <ap:TotalTime>0</ap:TotalTime>
  <ap:DocSecurity>0</ap:DocSecurity>
  <ap:ScaleCrop>false</ap:ScaleCrop>
  <ap:HeadingPairs>
    <vt:vector baseType="variant" size="4">
      <vt:variant>
        <vt:lpstr>Worksheets</vt:lpstr>
      </vt:variant>
      <vt:variant>
        <vt:i4>6</vt:i4>
      </vt:variant>
      <vt:variant>
        <vt:lpstr>Named Ranges</vt:lpstr>
      </vt:variant>
      <vt:variant>
        <vt:i4>33</vt:i4>
      </vt:variant>
    </vt:vector>
  </ap:HeadingPairs>
  <ap:TitlesOfParts>
    <vt:vector baseType="lpstr" size="39">
      <vt:lpstr>Dashboard</vt:lpstr>
      <vt:lpstr>Umsatz</vt:lpstr>
      <vt:lpstr>Einkünfte</vt:lpstr>
      <vt:lpstr>Ausgaben</vt:lpstr>
      <vt:lpstr>Steuern</vt:lpstr>
      <vt:lpstr>Kategorien</vt:lpstr>
      <vt:lpstr>Arbeitsmappe_Datumsangaben</vt:lpstr>
      <vt:lpstr>Arbeitsmappe_Titel</vt:lpstr>
      <vt:lpstr>Firmenname</vt:lpstr>
      <vt:lpstr>Nettogewinn</vt:lpstr>
      <vt:lpstr>Ausgaben!Print_Titles</vt:lpstr>
      <vt:lpstr>Dashboard!Print_Titles</vt:lpstr>
      <vt:lpstr>Einkünfte!Print_Titles</vt:lpstr>
      <vt:lpstr>Kategorien!Print_Titles</vt:lpstr>
      <vt:lpstr>Steuern!Print_Titles</vt:lpstr>
      <vt:lpstr>Umsatz!Print_Titles</vt:lpstr>
      <vt:lpstr>Summe_Allgemeines_und_Verwaltung</vt:lpstr>
      <vt:lpstr>Summe_Betriebsausgaben</vt:lpstr>
      <vt:lpstr>Summe_Einkünfte_aus_Betrieb</vt:lpstr>
      <vt:lpstr>Summe_Forschung_und_Entwicklung</vt:lpstr>
      <vt:lpstr>Summe_Sonstige_Ausgaben</vt:lpstr>
      <vt:lpstr>Summe_Sonstige_Einkünfte</vt:lpstr>
      <vt:lpstr>Summe_Steuern</vt:lpstr>
      <vt:lpstr>Summe_Umsatzerlös</vt:lpstr>
      <vt:lpstr>Summe_Umsatzkosten</vt:lpstr>
      <vt:lpstr>Summe_Vertrieb_und_Marketing</vt:lpstr>
      <vt:lpstr>Summo_Bruttogewinn</vt:lpstr>
      <vt:lpstr>Titel1</vt:lpstr>
      <vt:lpstr>Titel2</vt:lpstr>
      <vt:lpstr>Titel3</vt:lpstr>
      <vt:lpstr>Titel4</vt:lpstr>
      <vt:lpstr>Titel5</vt:lpstr>
      <vt:lpstr>Titel6</vt:lpstr>
      <vt:lpstr>Zeilentitelbereich1..C3</vt:lpstr>
      <vt:lpstr>Zeilentitelbereich1..C3.3</vt:lpstr>
      <vt:lpstr>Zeilentitelbereich1..C3.4</vt:lpstr>
      <vt:lpstr>Zeilentitelbereich1..C3.5</vt:lpstr>
      <vt:lpstr>Zeilentitelbereich1..C4</vt:lpstr>
      <vt:lpstr>Zeilentitelbereich2..H20</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2021-12-14T05:01:29Z</dcterms:created>
  <dcterms:modified xsi:type="dcterms:W3CDTF">2022-02-25T03:21:22Z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