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31"/>
  <workbookPr filterPrivacy="1" codeName="ThisWorkbook"/>
  <xr:revisionPtr revIDLastSave="0" documentId="13_ncr:1_{4262834E-BC5A-4678-AAC7-82602D6CE7C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Badezimmer-Umbaukosten" sheetId="2" r:id="rId1"/>
  </sheets>
  <definedNames>
    <definedName name="_xlnm.Print_Titles" localSheetId="0">'Badezimmer-Umbaukosten'!$3:$4</definedName>
    <definedName name="Titel1">Kosten[[#Headers],[Bereich]]</definedName>
    <definedName name="Überschuss">'Badezimmer-Umbaukosten'!$H$23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5" i="2"/>
  <c r="F6" i="2" l="1"/>
  <c r="I6" i="2" s="1"/>
  <c r="J6" i="2" s="1"/>
  <c r="F7" i="2"/>
  <c r="I7" i="2" s="1"/>
  <c r="J7" i="2" s="1"/>
  <c r="F8" i="2"/>
  <c r="I8" i="2" s="1"/>
  <c r="J8" i="2" s="1"/>
  <c r="F9" i="2"/>
  <c r="I9" i="2" s="1"/>
  <c r="J9" i="2" s="1"/>
  <c r="F10" i="2"/>
  <c r="I10" i="2" s="1"/>
  <c r="J10" i="2" s="1"/>
  <c r="F11" i="2"/>
  <c r="I11" i="2" s="1"/>
  <c r="J11" i="2" s="1"/>
  <c r="F12" i="2"/>
  <c r="I12" i="2" s="1"/>
  <c r="J12" i="2" s="1"/>
  <c r="F13" i="2"/>
  <c r="I13" i="2" s="1"/>
  <c r="J13" i="2" s="1"/>
  <c r="F14" i="2"/>
  <c r="I14" i="2" s="1"/>
  <c r="J14" i="2" s="1"/>
  <c r="F15" i="2"/>
  <c r="I15" i="2" s="1"/>
  <c r="J15" i="2" s="1"/>
  <c r="F16" i="2"/>
  <c r="I16" i="2" s="1"/>
  <c r="J16" i="2" s="1"/>
  <c r="F17" i="2"/>
  <c r="I17" i="2" s="1"/>
  <c r="J17" i="2" s="1"/>
  <c r="F18" i="2"/>
  <c r="I18" i="2" s="1"/>
  <c r="J18" i="2" s="1"/>
  <c r="F19" i="2"/>
  <c r="I19" i="2" s="1"/>
  <c r="J19" i="2" s="1"/>
  <c r="F20" i="2"/>
  <c r="I20" i="2" s="1"/>
  <c r="J20" i="2" s="1"/>
  <c r="G17" i="2" l="1"/>
  <c r="G9" i="2"/>
  <c r="G20" i="2"/>
  <c r="G16" i="2"/>
  <c r="G12" i="2"/>
  <c r="G8" i="2"/>
  <c r="G19" i="2"/>
  <c r="G15" i="2"/>
  <c r="G11" i="2"/>
  <c r="G7" i="2"/>
  <c r="G18" i="2"/>
  <c r="G14" i="2"/>
  <c r="G10" i="2"/>
  <c r="G6" i="2"/>
  <c r="G13" i="2"/>
  <c r="G5" i="2"/>
  <c r="I5" i="2"/>
  <c r="J5" i="2" s="1"/>
  <c r="F21" i="2"/>
  <c r="E21" i="2"/>
  <c r="E23" i="2" l="1"/>
  <c r="E24" i="2" s="1"/>
  <c r="G21" i="2"/>
  <c r="H21" i="2"/>
  <c r="I21" i="2"/>
  <c r="H23" i="2" l="1"/>
  <c r="H24" i="2" s="1"/>
  <c r="J21" i="2"/>
</calcChain>
</file>

<file path=xl/sharedStrings.xml><?xml version="1.0" encoding="utf-8"?>
<sst xmlns="http://schemas.openxmlformats.org/spreadsheetml/2006/main" count="47" uniqueCount="40">
  <si>
    <t>Arbeitsblatt für Badezimmerumbau</t>
  </si>
  <si>
    <t xml:space="preserve">ANMERKUNG: Die Differenzspalten in der Tabelle zeigen an, ob die Ist-Beträge die geschätzten Beträge überschritten haben.  Rote Zahlen zeigen eine Überschreitung (negativ) und schwarze eine Unterschreitung (positiv) an. </t>
  </si>
  <si>
    <t>Bereich</t>
  </si>
  <si>
    <t>Bad/Dusche</t>
  </si>
  <si>
    <t>Schränke</t>
  </si>
  <si>
    <t>Arbeitsplatten</t>
  </si>
  <si>
    <t>Wasserhähne</t>
  </si>
  <si>
    <t>Fußbodenbelag</t>
  </si>
  <si>
    <t>Eisenwaren</t>
  </si>
  <si>
    <t>Beleuchtung</t>
  </si>
  <si>
    <t>Ausguss</t>
  </si>
  <si>
    <t>Sonstige</t>
  </si>
  <si>
    <t>Zwischensumme</t>
  </si>
  <si>
    <t>Unerwartete Kosten (30 % zu Schätzung addieren)</t>
  </si>
  <si>
    <t>Gesamtkosten</t>
  </si>
  <si>
    <t>Artikel</t>
  </si>
  <si>
    <t>Badewanne, Gusseisen, 5', Standard</t>
  </si>
  <si>
    <t>Duschtüren, mit Scharnieren, Standard</t>
  </si>
  <si>
    <t>Duschkopf, Standard</t>
  </si>
  <si>
    <t>Wandabdeckung Duschtasse, Standard</t>
  </si>
  <si>
    <t>Medizinschrank 60 cm', Deluxe</t>
  </si>
  <si>
    <t>Toilettentisch modular 75 cm, Standard</t>
  </si>
  <si>
    <t>Keramikfliesen, Deluxe (Menge in m2).</t>
  </si>
  <si>
    <t>Wasserhahn Badewanne, Standard</t>
  </si>
  <si>
    <t>Wasserhahn Dusche, Einhebel, Standard</t>
  </si>
  <si>
    <t>Wasserhahn Ausguss, Standard</t>
  </si>
  <si>
    <t>Keramikfliesen, Standard (Menge in m2).</t>
  </si>
  <si>
    <t>Handtuchhalter, Standard</t>
  </si>
  <si>
    <t>Toilettenpapierhalter</t>
  </si>
  <si>
    <t>Deckenlampen, Standard</t>
  </si>
  <si>
    <t>Toilette, Standard</t>
  </si>
  <si>
    <t>Menge</t>
  </si>
  <si>
    <t>Aufgeschlüsselte Kosten (€)</t>
  </si>
  <si>
    <t>Geschätzt</t>
  </si>
  <si>
    <t>Tatsächlich</t>
  </si>
  <si>
    <t>Differenz</t>
  </si>
  <si>
    <t>Gesamtkosten (€)</t>
  </si>
  <si>
    <t xml:space="preserve">Geschätzt </t>
  </si>
  <si>
    <t xml:space="preserve">Tatsächlich </t>
  </si>
  <si>
    <t xml:space="preserve">Differenz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</si>
</sst>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#,##0.00\ &quot;€&quot;;[Red]\-#,##0.00\ &quot;€&quot;"/>
    <numFmt numFmtId="164" formatCode="_(* #,##0_);_(* \(#,##0\);_(* &quot;-&quot;_);_(@_)"/>
    <numFmt numFmtId="165" formatCode="#,##0.00\ &quot;€&quot;;[Red]#,##0.00\ &quot;€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4"/>
      <color theme="3"/>
      <name val="Cambria"/>
      <family val="2"/>
      <scheme val="major"/>
    </font>
    <font>
      <b/>
      <sz val="11"/>
      <name val="Calibri"/>
      <family val="2"/>
      <scheme val="minor"/>
    </font>
    <font>
      <sz val="24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1454817346722"/>
      </left>
      <right/>
      <top/>
      <bottom/>
      <diagonal/>
    </border>
    <border>
      <left/>
      <right style="thin">
        <color theme="6" tint="0.39991454817346722"/>
      </right>
      <top/>
      <bottom/>
      <diagonal/>
    </border>
    <border>
      <left style="thin">
        <color theme="6" tint="0.39991454817346722"/>
      </left>
      <right/>
      <top/>
      <bottom style="thin">
        <color theme="6" tint="0.39994506668294322"/>
      </bottom>
      <diagonal/>
    </border>
    <border>
      <left/>
      <right style="thin">
        <color theme="5" tint="0.39994506668294322"/>
      </right>
      <top/>
      <bottom/>
      <diagonal/>
    </border>
    <border>
      <left style="thin">
        <color theme="6"/>
      </left>
      <right style="thin">
        <color theme="6" tint="0.39991454817346722"/>
      </right>
      <top/>
      <bottom/>
      <diagonal/>
    </border>
    <border>
      <left/>
      <right/>
      <top/>
      <bottom style="thin">
        <color theme="6" tint="0.39994506668294322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6"/>
      </left>
      <right style="thin">
        <color theme="6" tint="0.39994506668294322"/>
      </right>
      <top/>
      <bottom/>
      <diagonal/>
    </border>
    <border>
      <left/>
      <right style="thin">
        <color theme="6" tint="0.39994506668294322"/>
      </right>
      <top/>
      <bottom/>
      <diagonal/>
    </border>
    <border>
      <left/>
      <right style="thin">
        <color theme="6" tint="0.399914548173467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7558519241921"/>
      </left>
      <right/>
      <top/>
      <bottom style="thin">
        <color theme="6" tint="0.39994506668294322"/>
      </bottom>
      <diagonal/>
    </border>
    <border>
      <left/>
      <right style="thin">
        <color theme="6" tint="0.39997558519241921"/>
      </right>
      <top/>
      <bottom style="thin">
        <color theme="6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wrapText="1"/>
    </xf>
    <xf numFmtId="0" fontId="2" fillId="2" borderId="10">
      <alignment horizontal="center"/>
    </xf>
    <xf numFmtId="1" fontId="1" fillId="0" borderId="12" applyFont="0" applyFill="0">
      <alignment horizontal="right"/>
    </xf>
    <xf numFmtId="164" fontId="1" fillId="0" borderId="0" applyFont="0" applyFill="0" applyBorder="0" applyAlignment="0" applyProtection="0"/>
    <xf numFmtId="8" fontId="1" fillId="0" borderId="0" applyFont="0" applyFill="0" applyBorder="0">
      <alignment horizontal="right"/>
    </xf>
    <xf numFmtId="8" fontId="1" fillId="0" borderId="13" applyFont="0" applyFill="0">
      <alignment horizontal="right"/>
    </xf>
    <xf numFmtId="9" fontId="1" fillId="0" borderId="0" applyFont="0" applyFill="0" applyBorder="0" applyAlignment="0" applyProtection="0"/>
    <xf numFmtId="0" fontId="4" fillId="0" borderId="1"/>
    <xf numFmtId="0" fontId="2" fillId="3" borderId="11">
      <alignment horizontal="center"/>
    </xf>
    <xf numFmtId="0" fontId="3" fillId="4" borderId="0" applyNumberFormat="0" applyFont="0" applyBorder="0">
      <alignment horizontal="center"/>
    </xf>
    <xf numFmtId="0" fontId="5" fillId="0" borderId="0" applyNumberFormat="0" applyFont="0" applyFill="0" applyBorder="0" applyProtection="0">
      <alignment horizontal="center"/>
    </xf>
    <xf numFmtId="8" fontId="2" fillId="0" borderId="3">
      <alignment horizontal="left" indent="5"/>
    </xf>
    <xf numFmtId="0" fontId="2" fillId="0" borderId="2">
      <alignment horizontal="left" wrapText="1"/>
    </xf>
    <xf numFmtId="8" fontId="2" fillId="0" borderId="14" applyFont="0" applyFill="0" applyAlignment="0">
      <alignment horizontal="left" wrapText="1" indent="14"/>
    </xf>
    <xf numFmtId="0" fontId="10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17" applyNumberFormat="0" applyAlignment="0" applyProtection="0"/>
    <xf numFmtId="0" fontId="16" fillId="11" borderId="18" applyNumberFormat="0" applyAlignment="0" applyProtection="0"/>
    <xf numFmtId="0" fontId="17" fillId="11" borderId="17" applyNumberFormat="0" applyAlignment="0" applyProtection="0"/>
    <xf numFmtId="0" fontId="18" fillId="0" borderId="19" applyNumberFormat="0" applyFill="0" applyAlignment="0" applyProtection="0"/>
    <xf numFmtId="0" fontId="3" fillId="12" borderId="20" applyNumberFormat="0" applyAlignment="0" applyProtection="0"/>
    <xf numFmtId="0" fontId="19" fillId="0" borderId="0" applyNumberFormat="0" applyFill="0" applyBorder="0" applyAlignment="0" applyProtection="0"/>
    <xf numFmtId="0" fontId="1" fillId="13" borderId="21" applyNumberFormat="0" applyFont="0" applyAlignment="0" applyProtection="0"/>
    <xf numFmtId="0" fontId="1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34">
    <xf numFmtId="0" fontId="0" fillId="0" borderId="0" xfId="0">
      <alignment wrapText="1"/>
    </xf>
    <xf numFmtId="0" fontId="6" fillId="0" borderId="1" xfId="7" applyFont="1"/>
    <xf numFmtId="0" fontId="7" fillId="0" borderId="0" xfId="0" applyFont="1">
      <alignment wrapText="1"/>
    </xf>
    <xf numFmtId="1" fontId="7" fillId="0" borderId="12" xfId="2" applyFont="1">
      <alignment horizontal="right"/>
    </xf>
    <xf numFmtId="8" fontId="7" fillId="0" borderId="0" xfId="4" applyFont="1">
      <alignment horizontal="right"/>
    </xf>
    <xf numFmtId="8" fontId="7" fillId="0" borderId="13" xfId="5" applyFont="1">
      <alignment horizontal="right"/>
    </xf>
    <xf numFmtId="0" fontId="7" fillId="0" borderId="12" xfId="0" applyFont="1" applyBorder="1" applyAlignment="1">
      <alignment horizontal="right"/>
    </xf>
    <xf numFmtId="0" fontId="9" fillId="5" borderId="0" xfId="9" applyNumberFormat="1" applyFont="1" applyFill="1">
      <alignment horizontal="center"/>
    </xf>
    <xf numFmtId="0" fontId="9" fillId="5" borderId="0" xfId="9" applyNumberFormat="1" applyFont="1" applyFill="1" applyBorder="1">
      <alignment horizontal="center"/>
    </xf>
    <xf numFmtId="0" fontId="9" fillId="5" borderId="7" xfId="9" applyNumberFormat="1" applyFont="1" applyFill="1" applyBorder="1">
      <alignment horizontal="center"/>
    </xf>
    <xf numFmtId="0" fontId="0" fillId="0" borderId="15" xfId="0" applyBorder="1">
      <alignment wrapText="1"/>
    </xf>
    <xf numFmtId="0" fontId="11" fillId="6" borderId="0" xfId="0" applyFont="1" applyFill="1">
      <alignment wrapText="1"/>
    </xf>
    <xf numFmtId="0" fontId="11" fillId="6" borderId="8" xfId="10" applyFont="1" applyFill="1" applyBorder="1">
      <alignment horizontal="center"/>
    </xf>
    <xf numFmtId="0" fontId="11" fillId="6" borderId="4" xfId="10" applyNumberFormat="1" applyFont="1" applyFill="1" applyBorder="1">
      <alignment horizontal="center"/>
    </xf>
    <xf numFmtId="0" fontId="11" fillId="6" borderId="0" xfId="10" applyNumberFormat="1" applyFont="1" applyFill="1" applyBorder="1">
      <alignment horizontal="center"/>
    </xf>
    <xf numFmtId="0" fontId="11" fillId="6" borderId="5" xfId="10" applyNumberFormat="1" applyFont="1" applyFill="1" applyBorder="1">
      <alignment horizontal="center"/>
    </xf>
    <xf numFmtId="0" fontId="0" fillId="0" borderId="9" xfId="0" applyBorder="1">
      <alignment wrapText="1"/>
    </xf>
    <xf numFmtId="0" fontId="7" fillId="0" borderId="0" xfId="0" applyFont="1" applyAlignment="1">
      <alignment horizontal="right"/>
    </xf>
    <xf numFmtId="165" fontId="7" fillId="0" borderId="9" xfId="0" applyNumberFormat="1" applyFont="1" applyBorder="1" applyAlignment="1"/>
    <xf numFmtId="165" fontId="7" fillId="0" borderId="0" xfId="0" applyNumberFormat="1" applyFont="1" applyAlignment="1"/>
    <xf numFmtId="165" fontId="7" fillId="0" borderId="0" xfId="0" applyNumberFormat="1" applyFont="1" applyAlignment="1">
      <alignment horizontal="right"/>
    </xf>
    <xf numFmtId="0" fontId="8" fillId="3" borderId="11" xfId="8" applyFont="1">
      <alignment horizontal="center"/>
    </xf>
    <xf numFmtId="0" fontId="8" fillId="2" borderId="10" xfId="1" applyFont="1">
      <alignment horizontal="center"/>
    </xf>
    <xf numFmtId="0" fontId="8" fillId="0" borderId="2" xfId="12" applyFont="1">
      <alignment horizontal="left" wrapText="1"/>
    </xf>
    <xf numFmtId="0" fontId="8" fillId="0" borderId="3" xfId="12" applyFont="1" applyBorder="1">
      <alignment horizontal="left" wrapText="1"/>
    </xf>
    <xf numFmtId="0" fontId="2" fillId="0" borderId="2" xfId="12">
      <alignment horizontal="left" wrapText="1"/>
    </xf>
    <xf numFmtId="8" fontId="8" fillId="0" borderId="3" xfId="11" applyFont="1">
      <alignment horizontal="left" indent="5"/>
    </xf>
    <xf numFmtId="8" fontId="8" fillId="0" borderId="14" xfId="13" applyFont="1" applyAlignment="1">
      <alignment horizontal="left" indent="5"/>
    </xf>
    <xf numFmtId="0" fontId="10" fillId="0" borderId="0" xfId="14" applyAlignment="1">
      <alignment wrapText="1"/>
    </xf>
    <xf numFmtId="8" fontId="7" fillId="0" borderId="6" xfId="0" applyNumberFormat="1" applyFont="1" applyBorder="1" applyAlignment="1"/>
    <xf numFmtId="8" fontId="7" fillId="0" borderId="9" xfId="0" applyNumberFormat="1" applyFont="1" applyBorder="1" applyAlignment="1"/>
    <xf numFmtId="8" fontId="7" fillId="0" borderId="13" xfId="0" applyNumberFormat="1" applyFont="1" applyBorder="1" applyAlignment="1">
      <alignment horizontal="right"/>
    </xf>
    <xf numFmtId="8" fontId="7" fillId="0" borderId="0" xfId="0" applyNumberFormat="1" applyFont="1" applyAlignment="1"/>
    <xf numFmtId="8" fontId="7" fillId="0" borderId="16" xfId="0" applyNumberFormat="1" applyFont="1" applyBorder="1" applyAlignment="1"/>
  </cellXfs>
  <cellStyles count="49">
    <cellStyle name="20 % - Akzent1" xfId="26" builtinId="30" customBuiltin="1"/>
    <cellStyle name="20 % - Akzent2" xfId="30" builtinId="34" customBuiltin="1"/>
    <cellStyle name="20 % - Akzent3" xfId="34" builtinId="38" customBuiltin="1"/>
    <cellStyle name="20 % - Akzent4" xfId="38" builtinId="42" customBuiltin="1"/>
    <cellStyle name="20 % - Akzent5" xfId="42" builtinId="46" customBuiltin="1"/>
    <cellStyle name="20 % - Akzent6" xfId="46" builtinId="50" customBuiltin="1"/>
    <cellStyle name="40 % - Akzent1" xfId="27" builtinId="31" customBuiltin="1"/>
    <cellStyle name="40 % - Akzent2" xfId="31" builtinId="35" customBuiltin="1"/>
    <cellStyle name="40 % - Akzent3" xfId="35" builtinId="39" customBuiltin="1"/>
    <cellStyle name="40 % - Akzent4" xfId="39" builtinId="43" customBuiltin="1"/>
    <cellStyle name="40 % - Akzent5" xfId="43" builtinId="47" customBuiltin="1"/>
    <cellStyle name="40 % - Akzent6" xfId="47" builtinId="51" customBuiltin="1"/>
    <cellStyle name="60 % - Akzent1" xfId="28" builtinId="32" customBuiltin="1"/>
    <cellStyle name="60 % - Akzent2" xfId="32" builtinId="36" customBuiltin="1"/>
    <cellStyle name="60 % - Akzent3" xfId="36" builtinId="40" customBuiltin="1"/>
    <cellStyle name="60 % - Akzent4" xfId="40" builtinId="44" customBuiltin="1"/>
    <cellStyle name="60 % - Akzent5" xfId="44" builtinId="48" customBuiltin="1"/>
    <cellStyle name="60 % - Akzent6" xfId="48" builtinId="52" customBuiltin="1"/>
    <cellStyle name="Akzent1" xfId="25" builtinId="29" customBuiltin="1"/>
    <cellStyle name="Akzent2" xfId="29" builtinId="33" customBuiltin="1"/>
    <cellStyle name="Akzent3" xfId="33" builtinId="37" customBuiltin="1"/>
    <cellStyle name="Akzent4" xfId="37" builtinId="41" customBuiltin="1"/>
    <cellStyle name="Akzent5" xfId="41" builtinId="45" customBuiltin="1"/>
    <cellStyle name="Akzent6" xfId="45" builtinId="49" customBuiltin="1"/>
    <cellStyle name="Ausgabe" xfId="19" builtinId="21" customBuiltin="1"/>
    <cellStyle name="Berechnung" xfId="20" builtinId="22" customBuiltin="1"/>
    <cellStyle name="Dezimal [0]" xfId="3" builtinId="6" customBuiltin="1"/>
    <cellStyle name="Eingabe" xfId="18" builtinId="20" customBuiltin="1"/>
    <cellStyle name="Ergebnis" xfId="11" builtinId="25" customBuiltin="1"/>
    <cellStyle name="Erklärender Text" xfId="14" builtinId="53" customBuiltin="1"/>
    <cellStyle name="Gut" xfId="15" builtinId="26" customBuiltin="1"/>
    <cellStyle name="Komma" xfId="2" builtinId="3" customBuiltin="1"/>
    <cellStyle name="Neutral" xfId="17" builtinId="28" customBuiltin="1"/>
    <cellStyle name="Notiz" xfId="24" builtinId="10" customBuiltin="1"/>
    <cellStyle name="Prozent" xfId="6" builtinId="5" customBuiltin="1"/>
    <cellStyle name="Schlecht" xfId="16" builtinId="27" customBuiltin="1"/>
    <cellStyle name="Standard" xfId="0" builtinId="0" customBuiltin="1"/>
    <cellStyle name="Summe linker Rand" xfId="12" xr:uid="{00000000-0005-0000-0000-00000D000000}"/>
    <cellStyle name="Summe rechter Rand" xfId="13" xr:uid="{00000000-0005-0000-0000-00000E000000}"/>
    <cellStyle name="Überschrift" xfId="7" builtinId="15" customBuiltin="1"/>
    <cellStyle name="Überschrift 1" xfId="1" builtinId="16" customBuiltin="1"/>
    <cellStyle name="Überschrift 2" xfId="8" builtinId="17" customBuiltin="1"/>
    <cellStyle name="Überschrift 3" xfId="9" builtinId="18" customBuiltin="1"/>
    <cellStyle name="Überschrift 4" xfId="10" builtinId="19" customBuiltin="1"/>
    <cellStyle name="Verknüpfte Zelle" xfId="21" builtinId="24" customBuiltin="1"/>
    <cellStyle name="Währung" xfId="4" builtinId="4" customBuiltin="1"/>
    <cellStyle name="Währung [0]" xfId="5" builtinId="7" customBuiltin="1"/>
    <cellStyle name="Warnender Text" xfId="23" builtinId="11" customBuiltin="1"/>
    <cellStyle name="Zelle überprüfen" xfId="22" builtinId="23" customBuiltin="1"/>
  </cellStyles>
  <dxfs count="16">
    <dxf>
      <fill>
        <patternFill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€&quot;;[Red]\-#,##0.00\ &quot;€&quot;"/>
      <alignment horizontal="general" vertical="bottom" textRotation="0" wrapText="0" indent="0" justifyLastLine="0" shrinkToFit="0" readingOrder="0"/>
      <border diagonalUp="0" diagonalDown="0">
        <left/>
        <right style="thin">
          <color theme="6" tint="0.39997558519241921"/>
        </right>
        <top/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€&quot;;[Red]\-#,##0.00\ &quot;€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€&quot;;[Red]\-#,##0.00\ &quot;€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theme="6" tint="0.399945066682943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€&quot;;[Red]\-#,##0.00\ &quot;€&quot;"/>
      <alignment horizontal="general" vertical="bottom" textRotation="0" wrapText="0" indent="0" justifyLastLine="0" shrinkToFit="0" readingOrder="0"/>
      <border diagonalUp="0" diagonalDown="0">
        <left/>
        <right/>
        <top/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€&quot;;[Red]\-#,##0.00\ &quot;€&quot;"/>
      <alignment horizontal="general" vertical="bottom" textRotation="0" wrapText="0" indent="0" justifyLastLine="0" shrinkToFit="0" readingOrder="0"/>
      <border diagonalUp="0" diagonalDown="0">
        <left style="thin">
          <color theme="6" tint="0.39991454817346722"/>
        </left>
        <right/>
        <top/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/>
        </left>
        <right style="thin">
          <color theme="6" tint="0.399945066682943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6" tint="0.39997558519241921"/>
        </left>
        <right/>
        <top/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ill>
        <patternFill patternType="solid">
          <fgColor theme="6" tint="0.79998168889431442"/>
          <bgColor theme="6" tint="0.79998168889431442"/>
        </patternFill>
      </fill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>
        <top style="double">
          <color theme="6"/>
        </top>
      </border>
    </dxf>
  </dxfs>
  <tableStyles count="1" defaultPivotStyle="PivotStyleLight16">
    <tableStyle name="Kostenrechner für Badezimmerumbau" pivot="0" count="5" xr9:uid="{00000000-0011-0000-FFFF-FFFF00000000}">
      <tableStyleElement type="totalRow" dxfId="15"/>
      <tableStyleElement type="firstColumn" dxfId="14"/>
      <tableStyleElement type="lastColumn" dxfId="13"/>
      <tableStyleElement type="firstRowStripe" dxfId="12"/>
      <tableStyleElement type="second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osten" displayName="Kosten" ref="B4:J21" totalsRowCount="1" headerRowDxfId="10">
  <autoFilter ref="B4:J20" xr:uid="{00000000-0009-0000-0100-000001000000}"/>
  <tableColumns count="9">
    <tableColumn id="1" xr3:uid="{00000000-0010-0000-0000-000001000000}" name="Bereich" totalsRowLabel="Zwischensumme" totalsRowDxfId="9"/>
    <tableColumn id="2" xr3:uid="{00000000-0010-0000-0000-000002000000}" name="Artikel" totalsRowDxfId="8"/>
    <tableColumn id="3" xr3:uid="{00000000-0010-0000-0000-000003000000}" name="Menge" totalsRowDxfId="7"/>
    <tableColumn id="4" xr3:uid="{00000000-0010-0000-0000-000004000000}" name="Geschätzt" totalsRowFunction="sum" totalsRowDxfId="6"/>
    <tableColumn id="5" xr3:uid="{00000000-0010-0000-0000-000005000000}" name="Tatsächlich" totalsRowFunction="sum" totalsRowDxfId="5">
      <calculatedColumnFormula>RANDBETWEEN(E5+2,E5+20)</calculatedColumnFormula>
    </tableColumn>
    <tableColumn id="8" xr3:uid="{00000000-0010-0000-0000-000008000000}" name="Differenz" totalsRowFunction="sum" totalsRowDxfId="4">
      <calculatedColumnFormula>IFERROR(Kosten[[#This Row],[Geschätzt]]-Kosten[[#This Row],[Tatsächlich]], "")</calculatedColumnFormula>
    </tableColumn>
    <tableColumn id="6" xr3:uid="{00000000-0010-0000-0000-000006000000}" name="Geschätzt " totalsRowFunction="sum" totalsRowDxfId="3">
      <calculatedColumnFormula>IFERROR(Kosten[[#This Row],[Menge]]*Kosten[[#This Row],[Geschätzt]], "")</calculatedColumnFormula>
    </tableColumn>
    <tableColumn id="7" xr3:uid="{00000000-0010-0000-0000-000007000000}" name="Tatsächlich " totalsRowFunction="sum" totalsRowDxfId="2">
      <calculatedColumnFormula>IFERROR(Kosten[[#This Row],[Menge]]*Kosten[[#This Row],[Tatsächlich]], "")</calculatedColumnFormula>
    </tableColumn>
    <tableColumn id="9" xr3:uid="{00000000-0010-0000-0000-000009000000}" name="Differenz " totalsRowFunction="sum" totalsRowDxfId="1">
      <calculatedColumnFormula>IFERROR(Kosten[[#This Row],[Geschätzt ]]-Kosten[[#This Row],[Tatsächlich ]], "")</calculatedColumnFormula>
    </tableColumn>
  </tableColumns>
  <tableStyleInfo name="Kostenrechner für Badezimmerumbau" showFirstColumn="0" showLastColumn="0" showRowStripes="1" showColumnStripes="0"/>
  <extLst>
    <ext xmlns:x14="http://schemas.microsoft.com/office/spreadsheetml/2009/9/main" uri="{504A1905-F514-4f6f-8877-14C23A59335A}">
      <x14:table altTextSummary="Bereich, Artikel, Menge, geschätzte und tatsächliche Kosten sind in dieser Tabelle aufgeführt. Geschätzte und tatsächliche Gesamtkosten und Kostendifferenz werden automatisch berechnet."/>
    </ext>
  </extLst>
</table>
</file>

<file path=xl/theme/theme11.xml><?xml version="1.0" encoding="utf-8"?>
<a:theme xmlns:a="http://schemas.openxmlformats.org/drawingml/2006/main" name="Office Theme">
  <a:themeElements>
    <a:clrScheme name="Bathroom remodel cost calculator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Bathroom remodel cost calculator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autoPageBreaks="0" fitToPage="1"/>
  </sheetPr>
  <dimension ref="B1:J24"/>
  <sheetViews>
    <sheetView showGridLines="0" tabSelected="1" zoomScaleNormal="100" workbookViewId="0"/>
  </sheetViews>
  <sheetFormatPr baseColWidth="10" defaultColWidth="9.140625" defaultRowHeight="30" customHeight="1" x14ac:dyDescent="0.25"/>
  <cols>
    <col min="1" max="1" width="2.7109375" style="2" customWidth="1"/>
    <col min="2" max="2" width="17.7109375" style="2" customWidth="1"/>
    <col min="3" max="3" width="42.28515625" style="2" customWidth="1"/>
    <col min="4" max="4" width="16.140625" style="2" customWidth="1"/>
    <col min="5" max="10" width="15.7109375" style="2" customWidth="1"/>
    <col min="11" max="11" width="2.7109375" style="2" customWidth="1"/>
    <col min="12" max="16384" width="9.140625" style="2"/>
  </cols>
  <sheetData>
    <row r="1" spans="2:10" ht="45.75" customHeight="1" thickBot="1" x14ac:dyDescent="0.4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15" customHeight="1" thickTop="1" x14ac:dyDescent="0.25">
      <c r="B2" s="28" t="s">
        <v>1</v>
      </c>
      <c r="C2" s="28"/>
      <c r="D2" s="28"/>
    </row>
    <row r="3" spans="2:10" ht="30" customHeight="1" x14ac:dyDescent="0.25">
      <c r="B3" s="28"/>
      <c r="C3" s="28"/>
      <c r="D3" s="28"/>
      <c r="E3" s="22" t="s">
        <v>32</v>
      </c>
      <c r="F3" s="22"/>
      <c r="G3" s="22"/>
      <c r="H3" s="21" t="s">
        <v>36</v>
      </c>
      <c r="I3" s="21"/>
      <c r="J3" s="21"/>
    </row>
    <row r="4" spans="2:10" ht="30" customHeight="1" x14ac:dyDescent="0.25">
      <c r="B4" s="11" t="s">
        <v>2</v>
      </c>
      <c r="C4" s="11" t="s">
        <v>15</v>
      </c>
      <c r="D4" s="12" t="s">
        <v>31</v>
      </c>
      <c r="E4" s="13" t="s">
        <v>33</v>
      </c>
      <c r="F4" s="14" t="s">
        <v>34</v>
      </c>
      <c r="G4" s="15" t="s">
        <v>35</v>
      </c>
      <c r="H4" s="7" t="s">
        <v>37</v>
      </c>
      <c r="I4" s="8" t="s">
        <v>38</v>
      </c>
      <c r="J4" s="9" t="s">
        <v>39</v>
      </c>
    </row>
    <row r="5" spans="2:10" ht="30" customHeight="1" x14ac:dyDescent="0.25">
      <c r="B5" s="2" t="s">
        <v>3</v>
      </c>
      <c r="C5" s="2" t="s">
        <v>16</v>
      </c>
      <c r="D5" s="3">
        <v>1</v>
      </c>
      <c r="E5" s="4">
        <v>250</v>
      </c>
      <c r="F5" s="4">
        <f t="shared" ref="F5:F20" ca="1" si="0">RANDBETWEEN(E5+2,E5+20)</f>
        <v>260</v>
      </c>
      <c r="G5" s="5">
        <f ca="1">IFERROR(Kosten[[#This Row],[Geschätzt]]-Kosten[[#This Row],[Tatsächlich]], "")</f>
        <v>-10</v>
      </c>
      <c r="H5" s="4">
        <f>IFERROR(Kosten[[#This Row],[Menge]]*Kosten[[#This Row],[Geschätzt]], "")</f>
        <v>250</v>
      </c>
      <c r="I5" s="4">
        <f ca="1">IFERROR(Kosten[[#This Row],[Menge]]*Kosten[[#This Row],[Tatsächlich]], "")</f>
        <v>260</v>
      </c>
      <c r="J5" s="4">
        <f ca="1">IFERROR(Kosten[[#This Row],[Geschätzt ]]-Kosten[[#This Row],[Tatsächlich ]], "")</f>
        <v>-10</v>
      </c>
    </row>
    <row r="6" spans="2:10" ht="30" customHeight="1" x14ac:dyDescent="0.25">
      <c r="B6" s="2" t="s">
        <v>3</v>
      </c>
      <c r="C6" s="2" t="s">
        <v>17</v>
      </c>
      <c r="D6" s="3">
        <v>1</v>
      </c>
      <c r="E6" s="4">
        <v>200</v>
      </c>
      <c r="F6" s="4">
        <f t="shared" ca="1" si="0"/>
        <v>216</v>
      </c>
      <c r="G6" s="5">
        <f ca="1">IFERROR(Kosten[[#This Row],[Geschätzt]]-Kosten[[#This Row],[Tatsächlich]], "")</f>
        <v>-16</v>
      </c>
      <c r="H6" s="4">
        <f>IFERROR(Kosten[[#This Row],[Menge]]*Kosten[[#This Row],[Geschätzt]], "")</f>
        <v>200</v>
      </c>
      <c r="I6" s="4">
        <f ca="1">IFERROR(Kosten[[#This Row],[Menge]]*Kosten[[#This Row],[Tatsächlich]], "")</f>
        <v>216</v>
      </c>
      <c r="J6" s="4">
        <f ca="1">IFERROR(Kosten[[#This Row],[Geschätzt ]]-Kosten[[#This Row],[Tatsächlich ]], "")</f>
        <v>-16</v>
      </c>
    </row>
    <row r="7" spans="2:10" ht="30" customHeight="1" x14ac:dyDescent="0.25">
      <c r="B7" s="2" t="s">
        <v>3</v>
      </c>
      <c r="C7" s="2" t="s">
        <v>18</v>
      </c>
      <c r="D7" s="3">
        <v>1</v>
      </c>
      <c r="E7" s="4">
        <v>50</v>
      </c>
      <c r="F7" s="4">
        <f t="shared" ca="1" si="0"/>
        <v>53</v>
      </c>
      <c r="G7" s="5">
        <f ca="1">IFERROR(Kosten[[#This Row],[Geschätzt]]-Kosten[[#This Row],[Tatsächlich]], "")</f>
        <v>-3</v>
      </c>
      <c r="H7" s="4">
        <f>IFERROR(Kosten[[#This Row],[Menge]]*Kosten[[#This Row],[Geschätzt]], "")</f>
        <v>50</v>
      </c>
      <c r="I7" s="4">
        <f ca="1">IFERROR(Kosten[[#This Row],[Menge]]*Kosten[[#This Row],[Tatsächlich]], "")</f>
        <v>53</v>
      </c>
      <c r="J7" s="4">
        <f ca="1">IFERROR(Kosten[[#This Row],[Geschätzt ]]-Kosten[[#This Row],[Tatsächlich ]], "")</f>
        <v>-3</v>
      </c>
    </row>
    <row r="8" spans="2:10" ht="30" customHeight="1" x14ac:dyDescent="0.25">
      <c r="B8" s="2" t="s">
        <v>3</v>
      </c>
      <c r="C8" s="2" t="s">
        <v>19</v>
      </c>
      <c r="D8" s="3">
        <v>1</v>
      </c>
      <c r="E8" s="4">
        <v>200</v>
      </c>
      <c r="F8" s="4">
        <f t="shared" ca="1" si="0"/>
        <v>203</v>
      </c>
      <c r="G8" s="5">
        <f ca="1">IFERROR(Kosten[[#This Row],[Geschätzt]]-Kosten[[#This Row],[Tatsächlich]], "")</f>
        <v>-3</v>
      </c>
      <c r="H8" s="4">
        <f>IFERROR(Kosten[[#This Row],[Menge]]*Kosten[[#This Row],[Geschätzt]], "")</f>
        <v>200</v>
      </c>
      <c r="I8" s="4">
        <f ca="1">IFERROR(Kosten[[#This Row],[Menge]]*Kosten[[#This Row],[Tatsächlich]], "")</f>
        <v>203</v>
      </c>
      <c r="J8" s="4">
        <f ca="1">IFERROR(Kosten[[#This Row],[Geschätzt ]]-Kosten[[#This Row],[Tatsächlich ]], "")</f>
        <v>-3</v>
      </c>
    </row>
    <row r="9" spans="2:10" ht="30" customHeight="1" x14ac:dyDescent="0.25">
      <c r="B9" s="2" t="s">
        <v>4</v>
      </c>
      <c r="C9" s="2" t="s">
        <v>20</v>
      </c>
      <c r="D9" s="3">
        <v>1</v>
      </c>
      <c r="E9" s="4">
        <v>200</v>
      </c>
      <c r="F9" s="4">
        <f t="shared" ca="1" si="0"/>
        <v>211</v>
      </c>
      <c r="G9" s="5">
        <f ca="1">IFERROR(Kosten[[#This Row],[Geschätzt]]-Kosten[[#This Row],[Tatsächlich]], "")</f>
        <v>-11</v>
      </c>
      <c r="H9" s="4">
        <f>IFERROR(Kosten[[#This Row],[Menge]]*Kosten[[#This Row],[Geschätzt]], "")</f>
        <v>200</v>
      </c>
      <c r="I9" s="4">
        <f ca="1">IFERROR(Kosten[[#This Row],[Menge]]*Kosten[[#This Row],[Tatsächlich]], "")</f>
        <v>211</v>
      </c>
      <c r="J9" s="4">
        <f ca="1">IFERROR(Kosten[[#This Row],[Geschätzt ]]-Kosten[[#This Row],[Tatsächlich ]], "")</f>
        <v>-11</v>
      </c>
    </row>
    <row r="10" spans="2:10" ht="30" customHeight="1" x14ac:dyDescent="0.25">
      <c r="B10" s="2" t="s">
        <v>4</v>
      </c>
      <c r="C10" s="2" t="s">
        <v>21</v>
      </c>
      <c r="D10" s="3">
        <v>2</v>
      </c>
      <c r="E10" s="4">
        <v>100</v>
      </c>
      <c r="F10" s="4">
        <f t="shared" ca="1" si="0"/>
        <v>108</v>
      </c>
      <c r="G10" s="5">
        <f ca="1">IFERROR(Kosten[[#This Row],[Geschätzt]]-Kosten[[#This Row],[Tatsächlich]], "")</f>
        <v>-8</v>
      </c>
      <c r="H10" s="4">
        <f>IFERROR(Kosten[[#This Row],[Menge]]*Kosten[[#This Row],[Geschätzt]], "")</f>
        <v>200</v>
      </c>
      <c r="I10" s="4">
        <f ca="1">IFERROR(Kosten[[#This Row],[Menge]]*Kosten[[#This Row],[Tatsächlich]], "")</f>
        <v>216</v>
      </c>
      <c r="J10" s="4">
        <f ca="1">IFERROR(Kosten[[#This Row],[Geschätzt ]]-Kosten[[#This Row],[Tatsächlich ]], "")</f>
        <v>-16</v>
      </c>
    </row>
    <row r="11" spans="2:10" ht="30" customHeight="1" x14ac:dyDescent="0.25">
      <c r="B11" s="2" t="s">
        <v>5</v>
      </c>
      <c r="C11" s="2" t="s">
        <v>22</v>
      </c>
      <c r="D11" s="3">
        <v>5</v>
      </c>
      <c r="E11" s="4">
        <v>22.5</v>
      </c>
      <c r="F11" s="4">
        <f t="shared" ca="1" si="0"/>
        <v>32</v>
      </c>
      <c r="G11" s="5">
        <f ca="1">IFERROR(Kosten[[#This Row],[Geschätzt]]-Kosten[[#This Row],[Tatsächlich]], "")</f>
        <v>-9.5</v>
      </c>
      <c r="H11" s="4">
        <f>IFERROR(Kosten[[#This Row],[Menge]]*Kosten[[#This Row],[Geschätzt]], "")</f>
        <v>112.5</v>
      </c>
      <c r="I11" s="4">
        <f ca="1">IFERROR(Kosten[[#This Row],[Menge]]*Kosten[[#This Row],[Tatsächlich]], "")</f>
        <v>160</v>
      </c>
      <c r="J11" s="4">
        <f ca="1">IFERROR(Kosten[[#This Row],[Geschätzt ]]-Kosten[[#This Row],[Tatsächlich ]], "")</f>
        <v>-47.5</v>
      </c>
    </row>
    <row r="12" spans="2:10" ht="30" customHeight="1" x14ac:dyDescent="0.25">
      <c r="B12" s="2" t="s">
        <v>6</v>
      </c>
      <c r="C12" s="2" t="s">
        <v>23</v>
      </c>
      <c r="D12" s="3">
        <v>1</v>
      </c>
      <c r="E12" s="4">
        <v>90</v>
      </c>
      <c r="F12" s="4">
        <f t="shared" ca="1" si="0"/>
        <v>100</v>
      </c>
      <c r="G12" s="5">
        <f ca="1">IFERROR(Kosten[[#This Row],[Geschätzt]]-Kosten[[#This Row],[Tatsächlich]], "")</f>
        <v>-10</v>
      </c>
      <c r="H12" s="4">
        <f>IFERROR(Kosten[[#This Row],[Menge]]*Kosten[[#This Row],[Geschätzt]], "")</f>
        <v>90</v>
      </c>
      <c r="I12" s="4">
        <f ca="1">IFERROR(Kosten[[#This Row],[Menge]]*Kosten[[#This Row],[Tatsächlich]], "")</f>
        <v>100</v>
      </c>
      <c r="J12" s="4">
        <f ca="1">IFERROR(Kosten[[#This Row],[Geschätzt ]]-Kosten[[#This Row],[Tatsächlich ]], "")</f>
        <v>-10</v>
      </c>
    </row>
    <row r="13" spans="2:10" ht="30" customHeight="1" x14ac:dyDescent="0.25">
      <c r="B13" s="2" t="s">
        <v>6</v>
      </c>
      <c r="C13" s="2" t="s">
        <v>24</v>
      </c>
      <c r="D13" s="3">
        <v>1</v>
      </c>
      <c r="E13" s="4">
        <v>115</v>
      </c>
      <c r="F13" s="4">
        <f t="shared" ca="1" si="0"/>
        <v>122</v>
      </c>
      <c r="G13" s="5">
        <f ca="1">IFERROR(Kosten[[#This Row],[Geschätzt]]-Kosten[[#This Row],[Tatsächlich]], "")</f>
        <v>-7</v>
      </c>
      <c r="H13" s="4">
        <f>IFERROR(Kosten[[#This Row],[Menge]]*Kosten[[#This Row],[Geschätzt]], "")</f>
        <v>115</v>
      </c>
      <c r="I13" s="4">
        <f ca="1">IFERROR(Kosten[[#This Row],[Menge]]*Kosten[[#This Row],[Tatsächlich]], "")</f>
        <v>122</v>
      </c>
      <c r="J13" s="4">
        <f ca="1">IFERROR(Kosten[[#This Row],[Geschätzt ]]-Kosten[[#This Row],[Tatsächlich ]], "")</f>
        <v>-7</v>
      </c>
    </row>
    <row r="14" spans="2:10" ht="30" customHeight="1" x14ac:dyDescent="0.25">
      <c r="B14" s="2" t="s">
        <v>6</v>
      </c>
      <c r="C14" s="2" t="s">
        <v>25</v>
      </c>
      <c r="D14" s="3">
        <v>1</v>
      </c>
      <c r="E14" s="4">
        <v>95</v>
      </c>
      <c r="F14" s="4">
        <f t="shared" ca="1" si="0"/>
        <v>105</v>
      </c>
      <c r="G14" s="5">
        <f ca="1">IFERROR(Kosten[[#This Row],[Geschätzt]]-Kosten[[#This Row],[Tatsächlich]], "")</f>
        <v>-10</v>
      </c>
      <c r="H14" s="4">
        <f>IFERROR(Kosten[[#This Row],[Menge]]*Kosten[[#This Row],[Geschätzt]], "")</f>
        <v>95</v>
      </c>
      <c r="I14" s="4">
        <f ca="1">IFERROR(Kosten[[#This Row],[Menge]]*Kosten[[#This Row],[Tatsächlich]], "")</f>
        <v>105</v>
      </c>
      <c r="J14" s="4">
        <f ca="1">IFERROR(Kosten[[#This Row],[Geschätzt ]]-Kosten[[#This Row],[Tatsächlich ]], "")</f>
        <v>-10</v>
      </c>
    </row>
    <row r="15" spans="2:10" ht="30" customHeight="1" x14ac:dyDescent="0.25">
      <c r="B15" s="2" t="s">
        <v>7</v>
      </c>
      <c r="C15" s="2" t="s">
        <v>26</v>
      </c>
      <c r="D15" s="3">
        <v>35</v>
      </c>
      <c r="E15" s="4">
        <v>12</v>
      </c>
      <c r="F15" s="4">
        <f t="shared" ca="1" si="0"/>
        <v>21</v>
      </c>
      <c r="G15" s="5">
        <f ca="1">IFERROR(Kosten[[#This Row],[Geschätzt]]-Kosten[[#This Row],[Tatsächlich]], "")</f>
        <v>-9</v>
      </c>
      <c r="H15" s="4">
        <f>IFERROR(Kosten[[#This Row],[Menge]]*Kosten[[#This Row],[Geschätzt]], "")</f>
        <v>420</v>
      </c>
      <c r="I15" s="4">
        <f ca="1">IFERROR(Kosten[[#This Row],[Menge]]*Kosten[[#This Row],[Tatsächlich]], "")</f>
        <v>735</v>
      </c>
      <c r="J15" s="4">
        <f ca="1">IFERROR(Kosten[[#This Row],[Geschätzt ]]-Kosten[[#This Row],[Tatsächlich ]], "")</f>
        <v>-315</v>
      </c>
    </row>
    <row r="16" spans="2:10" ht="30" customHeight="1" x14ac:dyDescent="0.25">
      <c r="B16" s="2" t="s">
        <v>8</v>
      </c>
      <c r="C16" s="2" t="s">
        <v>27</v>
      </c>
      <c r="D16" s="3">
        <v>2</v>
      </c>
      <c r="E16" s="4">
        <v>15</v>
      </c>
      <c r="F16" s="4">
        <f t="shared" ca="1" si="0"/>
        <v>26</v>
      </c>
      <c r="G16" s="5">
        <f ca="1">IFERROR(Kosten[[#This Row],[Geschätzt]]-Kosten[[#This Row],[Tatsächlich]], "")</f>
        <v>-11</v>
      </c>
      <c r="H16" s="4">
        <f>IFERROR(Kosten[[#This Row],[Menge]]*Kosten[[#This Row],[Geschätzt]], "")</f>
        <v>30</v>
      </c>
      <c r="I16" s="4">
        <f ca="1">IFERROR(Kosten[[#This Row],[Menge]]*Kosten[[#This Row],[Tatsächlich]], "")</f>
        <v>52</v>
      </c>
      <c r="J16" s="4">
        <f ca="1">IFERROR(Kosten[[#This Row],[Geschätzt ]]-Kosten[[#This Row],[Tatsächlich ]], "")</f>
        <v>-22</v>
      </c>
    </row>
    <row r="17" spans="2:10" ht="30" customHeight="1" x14ac:dyDescent="0.25">
      <c r="B17" s="2" t="s">
        <v>8</v>
      </c>
      <c r="C17" s="2" t="s">
        <v>28</v>
      </c>
      <c r="D17" s="3">
        <v>1</v>
      </c>
      <c r="E17" s="4">
        <v>10</v>
      </c>
      <c r="F17" s="4">
        <f t="shared" ca="1" si="0"/>
        <v>12</v>
      </c>
      <c r="G17" s="5">
        <f ca="1">IFERROR(Kosten[[#This Row],[Geschätzt]]-Kosten[[#This Row],[Tatsächlich]], "")</f>
        <v>-2</v>
      </c>
      <c r="H17" s="4">
        <f>IFERROR(Kosten[[#This Row],[Menge]]*Kosten[[#This Row],[Geschätzt]], "")</f>
        <v>10</v>
      </c>
      <c r="I17" s="4">
        <f ca="1">IFERROR(Kosten[[#This Row],[Menge]]*Kosten[[#This Row],[Tatsächlich]], "")</f>
        <v>12</v>
      </c>
      <c r="J17" s="4">
        <f ca="1">IFERROR(Kosten[[#This Row],[Geschätzt ]]-Kosten[[#This Row],[Tatsächlich ]], "")</f>
        <v>-2</v>
      </c>
    </row>
    <row r="18" spans="2:10" ht="30" customHeight="1" x14ac:dyDescent="0.25">
      <c r="B18" s="2" t="s">
        <v>9</v>
      </c>
      <c r="C18" s="2" t="s">
        <v>29</v>
      </c>
      <c r="D18" s="3">
        <v>4</v>
      </c>
      <c r="E18" s="4">
        <v>25</v>
      </c>
      <c r="F18" s="4">
        <f t="shared" ca="1" si="0"/>
        <v>45</v>
      </c>
      <c r="G18" s="5">
        <f ca="1">IFERROR(Kosten[[#This Row],[Geschätzt]]-Kosten[[#This Row],[Tatsächlich]], "")</f>
        <v>-20</v>
      </c>
      <c r="H18" s="4">
        <f>IFERROR(Kosten[[#This Row],[Menge]]*Kosten[[#This Row],[Geschätzt]], "")</f>
        <v>100</v>
      </c>
      <c r="I18" s="4">
        <f ca="1">IFERROR(Kosten[[#This Row],[Menge]]*Kosten[[#This Row],[Tatsächlich]], "")</f>
        <v>180</v>
      </c>
      <c r="J18" s="4">
        <f ca="1">IFERROR(Kosten[[#This Row],[Geschätzt ]]-Kosten[[#This Row],[Tatsächlich ]], "")</f>
        <v>-80</v>
      </c>
    </row>
    <row r="19" spans="2:10" ht="30" customHeight="1" x14ac:dyDescent="0.25">
      <c r="B19" s="2" t="s">
        <v>10</v>
      </c>
      <c r="C19" s="2" t="s">
        <v>30</v>
      </c>
      <c r="D19" s="3">
        <v>2</v>
      </c>
      <c r="E19" s="4">
        <v>60</v>
      </c>
      <c r="F19" s="4">
        <f t="shared" ca="1" si="0"/>
        <v>65</v>
      </c>
      <c r="G19" s="5">
        <f ca="1">IFERROR(Kosten[[#This Row],[Geschätzt]]-Kosten[[#This Row],[Tatsächlich]], "")</f>
        <v>-5</v>
      </c>
      <c r="H19" s="4">
        <f>IFERROR(Kosten[[#This Row],[Menge]]*Kosten[[#This Row],[Geschätzt]], "")</f>
        <v>120</v>
      </c>
      <c r="I19" s="4">
        <f ca="1">IFERROR(Kosten[[#This Row],[Menge]]*Kosten[[#This Row],[Tatsächlich]], "")</f>
        <v>130</v>
      </c>
      <c r="J19" s="4">
        <f ca="1">IFERROR(Kosten[[#This Row],[Geschätzt ]]-Kosten[[#This Row],[Tatsächlich ]], "")</f>
        <v>-10</v>
      </c>
    </row>
    <row r="20" spans="2:10" ht="30" customHeight="1" x14ac:dyDescent="0.25">
      <c r="B20" s="2" t="s">
        <v>11</v>
      </c>
      <c r="D20" s="3">
        <v>1</v>
      </c>
      <c r="E20" s="4">
        <v>20</v>
      </c>
      <c r="F20" s="4">
        <f t="shared" ca="1" si="0"/>
        <v>36</v>
      </c>
      <c r="G20" s="5">
        <f ca="1">IFERROR(Kosten[[#This Row],[Geschätzt]]-Kosten[[#This Row],[Tatsächlich]], "")</f>
        <v>-16</v>
      </c>
      <c r="H20" s="4">
        <f>IFERROR(Kosten[[#This Row],[Menge]]*Kosten[[#This Row],[Geschätzt]], "")</f>
        <v>20</v>
      </c>
      <c r="I20" s="4">
        <f ca="1">IFERROR(Kosten[[#This Row],[Menge]]*Kosten[[#This Row],[Tatsächlich]], "")</f>
        <v>36</v>
      </c>
      <c r="J20" s="4">
        <f ca="1">IFERROR(Kosten[[#This Row],[Geschätzt ]]-Kosten[[#This Row],[Tatsächlich ]], "")</f>
        <v>-16</v>
      </c>
    </row>
    <row r="21" spans="2:10" ht="30" customHeight="1" x14ac:dyDescent="0.25">
      <c r="B21" s="10" t="s">
        <v>12</v>
      </c>
      <c r="D21" s="6"/>
      <c r="E21" s="29">
        <f>SUBTOTAL(109,Kosten[Geschätzt])</f>
        <v>1464.5</v>
      </c>
      <c r="F21" s="30">
        <f ca="1">SUBTOTAL(109,Kosten[Tatsächlich])</f>
        <v>1615</v>
      </c>
      <c r="G21" s="31">
        <f ca="1">SUBTOTAL(109,Kosten[Differenz])</f>
        <v>-150.5</v>
      </c>
      <c r="H21" s="32">
        <f>SUBTOTAL(109,Kosten[[Geschätzt ]])</f>
        <v>2212.5</v>
      </c>
      <c r="I21" s="32">
        <f ca="1">SUBTOTAL(109,Kosten[[Tatsächlich ]])</f>
        <v>2791</v>
      </c>
      <c r="J21" s="33">
        <f ca="1">SUBTOTAL(109,Kosten[[Differenz ]])</f>
        <v>-578.5</v>
      </c>
    </row>
    <row r="22" spans="2:10" ht="30" hidden="1" customHeight="1" x14ac:dyDescent="0.25">
      <c r="B22" s="16"/>
      <c r="D22" s="17"/>
      <c r="E22" s="18"/>
      <c r="F22" s="18"/>
      <c r="G22" s="20"/>
      <c r="H22" s="19"/>
      <c r="I22" s="19"/>
      <c r="J22" s="18"/>
    </row>
    <row r="23" spans="2:10" ht="30" customHeight="1" x14ac:dyDescent="0.25">
      <c r="B23" s="23" t="s">
        <v>13</v>
      </c>
      <c r="C23" s="24"/>
      <c r="D23" s="24"/>
      <c r="E23" s="26">
        <f>IFERROR(Kosten[[#Totals],[Geschätzt]]*0.3, "")</f>
        <v>439.34999999999997</v>
      </c>
      <c r="F23" s="26"/>
      <c r="G23" s="26"/>
      <c r="H23" s="27">
        <f>IFERROR(Kosten[[#Totals],[Geschätzt ]]*0.3, "")</f>
        <v>663.75</v>
      </c>
      <c r="I23" s="27"/>
      <c r="J23" s="27"/>
    </row>
    <row r="24" spans="2:10" ht="30" customHeight="1" x14ac:dyDescent="0.25">
      <c r="B24" s="25" t="s">
        <v>14</v>
      </c>
      <c r="C24" s="23"/>
      <c r="D24" s="23"/>
      <c r="E24" s="26">
        <f>IFERROR(SUM(E21:E21), "")</f>
        <v>1464.5</v>
      </c>
      <c r="F24" s="26"/>
      <c r="G24" s="26"/>
      <c r="H24" s="27">
        <f>IFERROR(SUM(Kosten[[#Totals],[Geschätzt ]],Überschuss), "")</f>
        <v>2876.25</v>
      </c>
      <c r="I24" s="27"/>
      <c r="J24" s="27"/>
    </row>
  </sheetData>
  <mergeCells count="9">
    <mergeCell ref="H3:J3"/>
    <mergeCell ref="E3:G3"/>
    <mergeCell ref="B23:D23"/>
    <mergeCell ref="B24:D24"/>
    <mergeCell ref="E23:G23"/>
    <mergeCell ref="E24:G24"/>
    <mergeCell ref="H23:J23"/>
    <mergeCell ref="H24:J24"/>
    <mergeCell ref="B2:D3"/>
  </mergeCells>
  <conditionalFormatting sqref="H5:J20">
    <cfRule type="expression" dxfId="0" priority="2">
      <formula>MOD(ROW()+1,2)=0</formula>
    </cfRule>
  </conditionalFormatting>
  <dataValidations count="19">
    <dataValidation allowBlank="1" showInputMessage="1" showErrorMessage="1" prompt="Geben Sie die aufgeschlüsselten Kosten in Spalte E und F in der Tabelle unten ein. Der Unterschied wird in Spalte G automatisch berechnet." sqref="E3:G3" xr:uid="{00000000-0002-0000-0000-000000000000}"/>
    <dataValidation allowBlank="1" showInputMessage="1" showErrorMessage="1" prompt="Die Differenz der geschätzten Gesamtkosten und der Ist-Kosten wird in dieser Spalte unter dieser Überschrift automatisch berechnet. Negative Beträge werden mit der RGB-Farbe R=255 G=0 B=0 hervorgehoben." sqref="J4" xr:uid="{00000000-0002-0000-0000-000001000000}"/>
    <dataValidation allowBlank="1" showInputMessage="1" showErrorMessage="1" prompt="Die Differenz der geschätzten Kosten und der Ist-Kosten wird in dieser Spalte unter dieser Überschrift automatisch berechnet. Negative Beträge werden mit der RGB-Farbe R=255 G=0 B=0 hervorgehoben." sqref="G4" xr:uid="{00000000-0002-0000-0000-000002000000}"/>
    <dataValidation allowBlank="1" showInputMessage="1" showErrorMessage="1" prompt="Geben Sie in dieser Spalte unter dieser Überschrift den Bereich ein. Verwenden Sie Überschriftsfilter, um bestimmte Einträge zu finden." sqref="B4" xr:uid="{00000000-0002-0000-0000-000003000000}"/>
    <dataValidation allowBlank="1" showInputMessage="1" showErrorMessage="1" prompt="Geben Sie in dieser Spalte unter dieser Überschrift die Posten ein." sqref="C4" xr:uid="{00000000-0002-0000-0000-000004000000}"/>
    <dataValidation allowBlank="1" showInputMessage="1" showErrorMessage="1" prompt="Geben Sie in dieser Spalte unter dieser Überschrift die Menge ein." sqref="D4" xr:uid="{00000000-0002-0000-0000-000005000000}"/>
    <dataValidation allowBlank="1" showInputMessage="1" showErrorMessage="1" prompt="Geben Sie in dieser Spalte unter dieser Überschrift die geschätzten Kosten ein." sqref="E4" xr:uid="{00000000-0002-0000-0000-000006000000}"/>
    <dataValidation allowBlank="1" showInputMessage="1" showErrorMessage="1" prompt="Geben Sie in dieser Spalte unter dieser Überschrift die Ist-Kosten ein." sqref="F4" xr:uid="{00000000-0002-0000-0000-000007000000}"/>
    <dataValidation allowBlank="1" showInputMessage="1" showErrorMessage="1" prompt="Die geschätzten Gesamtkosten werden in dieser Spalte unter dieser Überschrift automatisch berechnet." sqref="H4" xr:uid="{00000000-0002-0000-0000-000008000000}"/>
    <dataValidation allowBlank="1" showInputMessage="1" showErrorMessage="1" prompt="Die Ist-Gesamtkosten werden in dieser Spalte unter dieser Überschrift automatisch berechnet." sqref="I4" xr:uid="{00000000-0002-0000-0000-000009000000}"/>
    <dataValidation allowBlank="1" showInputMessage="1" showErrorMessage="1" prompt="Erstellen Sie einen Kostenrechner für den Umbau Ihres Badezimmers auf diesem Arbeitsblatt. Geschätzte Gesamtkosten und Ist-Kosten, Kostendifferenzen, unerwartete Kosten und Gesamtkosten werden automatisch berechnet." sqref="A1" xr:uid="{00000000-0002-0000-0000-00000A000000}"/>
    <dataValidation allowBlank="1" showInputMessage="1" showErrorMessage="1" prompt="Der Titel dieses Arbeitsblatts befindet sich in dieser Zelle. Geben Sie Details in der Tabelle &quot;Kosten&quot; ab Zelle B4 ein. Die geschätzten, die unerwarteten und die Gesamtkosten werden am Ende der Tabelle automatisch berechnet." sqref="B1" xr:uid="{00000000-0002-0000-0000-00000B000000}"/>
    <dataValidation allowBlank="1" showInputMessage="1" showErrorMessage="1" prompt="Die unerwarteten Kosten werden in den Zellen rechts automatisch berechnet." sqref="B23:D23" xr:uid="{00000000-0002-0000-0000-00000C000000}"/>
    <dataValidation allowBlank="1" showInputMessage="1" showErrorMessage="1" prompt="Die Gesamtkosten werden in den Zellen rechts automatisch berechnet." sqref="B24:D24" xr:uid="{00000000-0002-0000-0000-00000D000000}"/>
    <dataValidation allowBlank="1" showInputMessage="1" showErrorMessage="1" prompt="Der Anteil der unerwarteten Kosten an der Zwischensumme der geschätzten Gesamtkosten wird in dieser Zelle automatisch berechnet." sqref="H23:J23" xr:uid="{00000000-0002-0000-0000-00000E000000}"/>
    <dataValidation allowBlank="1" showInputMessage="1" showErrorMessage="1" prompt="Die geschätzten Gesamtkosten einschließlich der unerwarteten Kosten werden in dieser Zelle automatisch berechnet." sqref="H24:J24" xr:uid="{00000000-0002-0000-0000-00000F000000}"/>
    <dataValidation allowBlank="1" showInputMessage="1" showErrorMessage="1" prompt="Die aufgeschlüsselten geschätzten Gesamtkosten einschließlich der unerwarteten Kosten werden in dieser Zelle automatisch berechnet." sqref="E24:G24" xr:uid="{00000000-0002-0000-0000-000010000000}"/>
    <dataValidation allowBlank="1" showInputMessage="1" showErrorMessage="1" prompt="Die Gesamtkosten werden in  Spalte H und I in der Tabelle unten automatisch berechnet. Die Differenz wird in Spalte J automatisch berechnet." sqref="H3:J3" xr:uid="{00000000-0002-0000-0000-000011000000}"/>
    <dataValidation allowBlank="1" showInputMessage="1" showErrorMessage="1" prompt="Der Anteil der unerwarteten Kosten an der Zwischensumme der aufgeschlüsselten geschätzten Kosten wird in dieser Zelle automatisch berechnet." sqref="E23:G23" xr:uid="{00000000-0002-0000-0000-000012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EA7A99CB-99E5-49FD-82F9-292A21F34E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EA94C1ED-25DF-4B8A-B97E-D4B8A86A026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D7C3E954-995B-4056-B2AD-CB51491F34B7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TM03986880</ap:Template>
  <ap:TotalTime>0</ap:TotalTime>
  <ap:DocSecurity>0</ap:DocSecurity>
  <ap:ScaleCrop>false</ap:ScaleCrop>
  <ap:HeadingPairs>
    <vt:vector baseType="variant" size="4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ap:HeadingPairs>
  <ap:TitlesOfParts>
    <vt:vector baseType="lpstr" size="4">
      <vt:lpstr>Badezimmer-Umbaukosten</vt:lpstr>
      <vt:lpstr>'Badezimmer-Umbaukosten'!Drucktitel</vt:lpstr>
      <vt:lpstr>Titel1</vt:lpstr>
      <vt:lpstr>Überschuss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2022-02-14T04:51:02Z</dcterms:created>
  <dcterms:modified xsi:type="dcterms:W3CDTF">2022-04-01T03:43:42Z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