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licerCaches/slicerCache3.xml" ContentType="application/vnd.ms-excel.slicerCache+xml"/>
  <Override PartName="/xl/calcChain.xml" ContentType="application/vnd.openxmlformats-officedocument.spreadsheetml.calcChain+xml"/>
  <Override PartName="/xl/worksheets/sheet31.xml" ContentType="application/vnd.openxmlformats-officedocument.spreadsheetml.worksheet+xml"/>
  <Override PartName="/xl/drawings/drawing31.xml" ContentType="application/vnd.openxmlformats-officedocument.drawing+xml"/>
  <Override PartName="/xl/charts/chart21.xml" ContentType="application/vnd.openxmlformats-officedocument.drawingml.chart+xml"/>
  <Override PartName="/xl/charts/colors1.xml" ContentType="application/vnd.ms-office.chartcolorstyle+xml"/>
  <Override PartName="/xl/charts/style1.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s/slicer2.xml" ContentType="application/vnd.ms-excel.slicer+xml"/>
  <Override PartName="/xl/slicerCaches/slicerCache22.xml" ContentType="application/vnd.ms-excel.slicerCache+xml"/>
  <Override PartName="/xl/sharedStrings.xml" ContentType="application/vnd.openxmlformats-officedocument.spreadsheetml.sharedStrings+xml"/>
  <Override PartName="/xl/worksheets/sheet22.xml" ContentType="application/vnd.openxmlformats-officedocument.spreadsheetml.worksheet+xml"/>
  <Override PartName="/xl/tables/table21.xml" ContentType="application/vnd.openxmlformats-officedocument.spreadsheetml.table+xml"/>
  <Override PartName="/xl/drawings/drawing22.xml" ContentType="application/vnd.openxmlformats-officedocument.drawing+xml"/>
  <Override PartName="/xl/slicers/slicer12.xml" ContentType="application/vnd.ms-excel.slicer+xml"/>
  <Override PartName="/customXml/item3.xml" ContentType="application/xml"/>
  <Override PartName="/customXml/itemProps31.xml" ContentType="application/vnd.openxmlformats-officedocument.customXmlProperties+xml"/>
  <Override PartName="/xl/worksheets/sheet13.xml" ContentType="application/vnd.openxmlformats-officedocument.spreadsheetml.worksheet+xml"/>
  <Override PartName="/xl/tables/table12.xml" ContentType="application/vnd.openxmlformats-officedocument.spreadsheetml.table+xml"/>
  <Override PartName="/xl/drawings/drawing13.xml" ContentType="application/vnd.openxmlformats-officedocument.drawing+xml"/>
  <Override PartName="/xl/charts/chart12.xml" ContentType="application/vnd.openxmlformats-officedocument.drawingml.chart+xml"/>
  <Override PartName="/xl/slicerCaches/slicerCache13.xml" ContentType="application/vnd.ms-excel.slicerCache+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44.xml" ContentType="application/vnd.openxmlformats-officedocument.spreadsheetml.worksheet+xml"/>
  <Override PartName="/xl/pivotTables/pivotTable22.xml" ContentType="application/vnd.openxmlformats-officedocument.spreadsheetml.pivotTable+xml"/>
  <Override PartName="/xl/slicerCaches/slicerCache44.xml" ContentType="application/vnd.ms-excel.slicerCach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08"/>
  <workbookPr filterPrivacy="1" refreshAllConnections="1"/>
  <xr:revisionPtr revIDLastSave="0" documentId="13_ncr:1_{42EDF5D8-43EF-4483-8714-499D945ABA45}" xr6:coauthVersionLast="47" xr6:coauthVersionMax="47" xr10:uidLastSave="{00000000-0000-0000-0000-000000000000}"/>
  <bookViews>
    <workbookView xWindow="-120" yWindow="-120" windowWidth="28950" windowHeight="16065" xr2:uid="{00000000-000D-0000-FFFF-FFFF00000000}"/>
  </bookViews>
  <sheets>
    <sheet name="Bargeldübersicht" sheetId="1" r:id="rId1"/>
    <sheet name="Barausgaben" sheetId="4" r:id="rId2"/>
    <sheet name="Monatliche Übersicht" sheetId="2" r:id="rId3"/>
    <sheet name="Diagrammdaten" sheetId="3" r:id="rId4"/>
  </sheets>
  <definedNames>
    <definedName name="Datenschnitt_Beschreibung">#N/A</definedName>
    <definedName name="Datenschnitt_Beschreibung21">#N/A</definedName>
    <definedName name="Datenschnitt_Konto">#N/A</definedName>
    <definedName name="Datenschnitt_Konto11">#N/A</definedName>
    <definedName name="_xlnm.Print_Titles" localSheetId="2">'Monatliche Übersicht'!$B:$B,'Monatliche Übersicht'!$19:$20</definedName>
    <definedName name="Kontoliste">TabelleBargeldzusammenfassung[Konto]</definedName>
    <definedName name="VerfügbarerProzentsatz">Bargeldübersicht!$B$22</definedName>
  </definedNames>
  <calcPr calcId="191029"/>
  <pivotCaches>
    <pivotCache cacheId="6"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F7" i="1"/>
  <c r="G7" i="1"/>
  <c r="G6" i="1"/>
  <c r="F5" i="1"/>
  <c r="E8" i="1"/>
  <c r="B16" i="4"/>
  <c r="B15" i="4"/>
  <c r="B14" i="4"/>
  <c r="B13" i="4"/>
  <c r="B12" i="4"/>
  <c r="B11" i="4"/>
  <c r="B10" i="4"/>
  <c r="B9" i="4"/>
  <c r="B8" i="4"/>
  <c r="B7" i="4"/>
  <c r="B6" i="4"/>
  <c r="B5" i="4"/>
  <c r="G5" i="1" l="1"/>
  <c r="F8" i="1"/>
  <c r="G8" i="1" l="1"/>
  <c r="B22" i="1" s="1"/>
</calcChain>
</file>

<file path=xl/sharedStrings.xml><?xml version="1.0" encoding="utf-8"?>
<sst xmlns="http://schemas.openxmlformats.org/spreadsheetml/2006/main" count="93" uniqueCount="49">
  <si>
    <t>Persönliche Ausgabenüberwachung</t>
  </si>
  <si>
    <t>In dieser Zelle befindet sich ein Säulendiagramm, das den Prozentsatz des verfügbaren Bargelds anzeigt.</t>
  </si>
  <si>
    <t>Bargeld
Verbleibend:</t>
  </si>
  <si>
    <t>Bargeldübersicht</t>
  </si>
  <si>
    <t>Konto</t>
  </si>
  <si>
    <t>Girokonto</t>
  </si>
  <si>
    <t>Spareinlagen</t>
  </si>
  <si>
    <t>Sonstiges</t>
  </si>
  <si>
    <t>Bargeld bei Start</t>
  </si>
  <si>
    <t>Ausgaben gesamt</t>
  </si>
  <si>
    <t>Barausgaben &gt;</t>
  </si>
  <si>
    <t>Verbleibendes Bargeld</t>
  </si>
  <si>
    <t>Barausgaben</t>
  </si>
  <si>
    <t>Datum</t>
  </si>
  <si>
    <t>Beschreibung</t>
  </si>
  <si>
    <t>Abhebungen Geldautomat</t>
  </si>
  <si>
    <t>Mittagessen</t>
  </si>
  <si>
    <t>Kfz-Kosten</t>
  </si>
  <si>
    <t>Strom</t>
  </si>
  <si>
    <t>Abendessen</t>
  </si>
  <si>
    <t>Abhebungen Bargeld</t>
  </si>
  <si>
    <t>Stromrechnung</t>
  </si>
  <si>
    <t>Betrag</t>
  </si>
  <si>
    <t>&lt; Bargeldübersicht</t>
  </si>
  <si>
    <t>Monatliche Übersicht &gt;</t>
  </si>
  <si>
    <t>In dieser Zelle befindet sich ein Datenschnitt zum Filtern der Tabellendaten nach Kontotyp.</t>
  </si>
  <si>
    <t>In dieser Zelle befindet sich ein Datenschnitt zum Filtern der Tabellendaten nach Beschreibung.</t>
  </si>
  <si>
    <t>Monatliche Übersicht</t>
  </si>
  <si>
    <t>Kontoübersicht</t>
  </si>
  <si>
    <t>In dieser Zelle befindet sich ein Säulendiagramm für die Kontoübersicht zum Vergleichen von Giro-, Spar- und sonstigen Konten für jeden Monat.</t>
  </si>
  <si>
    <t>Ausgabenübersicht</t>
  </si>
  <si>
    <t>&lt; Barausgaben</t>
  </si>
  <si>
    <t>In dieser Zelle befindet sich ein Datenschnitt zum Filtern des Diagramms nach Kontotyp.</t>
  </si>
  <si>
    <t>In dieser Zelle befindet sich ein Datenschnitt zum Filtern des Charts nach "Beschreibung".</t>
  </si>
  <si>
    <t>PivotChart-Daten</t>
  </si>
  <si>
    <t>Diese PivotTable ist die Datenquelle für das PivotChart „Kontoübersicht“ auf dem Blatt „Monatliche Übersicht“.</t>
  </si>
  <si>
    <t>Summe von Betrag</t>
  </si>
  <si>
    <t>Apr</t>
  </si>
  <si>
    <t>Jun</t>
  </si>
  <si>
    <t>Jul</t>
  </si>
  <si>
    <t>Sep</t>
  </si>
  <si>
    <t xml:space="preserve"> Ergebnis </t>
  </si>
  <si>
    <t>Zum Aktualisieren dieser Daten wählen Sie zuerst das PivotChart aus. Klicken Sie einmal mit der rechten Maustaste, um das Kontextmenü anzuzeigen. Wählen Sie „Aktualisieren“ oder „Alle aktualisieren“ aus, um das Chart zu aktualisieren.</t>
  </si>
  <si>
    <t>Details</t>
  </si>
  <si>
    <t>Gesamtergebnis</t>
  </si>
  <si>
    <t>Mrz</t>
  </si>
  <si>
    <t>Mai</t>
  </si>
  <si>
    <t>Spaltenbeschriftungen</t>
  </si>
  <si>
    <t>Zeilenbeschriftungen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</si>
</sst>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 #,##0.00\ &quot;€&quot;_-;\-* #,##0.00\ &quot;€&quot;_-;_-* &quot;-&quot;??\ &quot;€&quot;_-;_-@_-"/>
    <numFmt numFmtId="164" formatCode="_ &quot;₹&quot;\ * #,##0_ ;_ &quot;₹&quot;\ * \-#,##0_ ;_ &quot;₹&quot;\ * &quot;-&quot;_ ;_ @_ "/>
    <numFmt numFmtId="165" formatCode="_ * #,##0_ ;_ * \-#,##0_ ;_ * &quot;-&quot;_ ;_ @_ "/>
    <numFmt numFmtId="166" formatCode="_ * #,##0.00_ ;_ * \-#,##0.00_ ;_ * &quot;-&quot;??_ ;_ @_ "/>
    <numFmt numFmtId="167" formatCode="_(@_)"/>
    <numFmt numFmtId="168" formatCode="0.00_ ;\-0.00\ "/>
    <numFmt numFmtId="169" formatCode="#,##0.00_ ;[Red]\-#,##0.00\ "/>
    <numFmt numFmtId="170" formatCode="_(&quot;$&quot;* #,##0.00_);_(&quot;$&quot;* \(#,##0.00\);_(&quot;$&quot;* &quot;-&quot;??_);_(@_)"/>
  </numFmts>
  <fonts count="11" x14ac:knownFonts="1">
    <font>
      <sz val="11"/>
      <color theme="1"/>
      <name val="Calibri"/>
      <family val="2"/>
      <scheme val="minor"/>
    </font>
    <font>
      <sz val="11"/>
      <color theme="1"/>
      <name val="Calibri"/>
      <family val="2"/>
      <scheme val="minor"/>
    </font>
    <font>
      <sz val="18"/>
      <color theme="3"/>
      <name val="Times New Roman"/>
      <family val="1"/>
      <scheme val="major"/>
    </font>
    <font>
      <sz val="12"/>
      <color theme="1"/>
      <name val="Calibri"/>
      <family val="2"/>
      <scheme val="minor"/>
    </font>
    <font>
      <i/>
      <sz val="22"/>
      <color theme="3"/>
      <name val="Calibri"/>
      <family val="2"/>
      <scheme val="minor"/>
    </font>
    <font>
      <i/>
      <sz val="13"/>
      <color theme="1" tint="0.34998626667073579"/>
      <name val="Times New Roman"/>
      <family val="1"/>
      <scheme val="major"/>
    </font>
    <font>
      <sz val="11"/>
      <color theme="0"/>
      <name val="Calibri"/>
      <family val="2"/>
      <scheme val="minor"/>
    </font>
    <font>
      <sz val="11"/>
      <color theme="3" tint="-0.24994659260841701"/>
      <name val="Calibri"/>
      <family val="2"/>
      <scheme val="minor"/>
    </font>
    <font>
      <sz val="22"/>
      <color theme="5" tint="-0.499984740745262"/>
      <name val="Times New Roman"/>
      <family val="2"/>
      <scheme val="major"/>
    </font>
    <font>
      <i/>
      <sz val="11"/>
      <color theme="1"/>
      <name val="Calibri"/>
      <family val="2"/>
      <scheme val="minor"/>
    </font>
    <font>
      <sz val="14"/>
      <color theme="3"/>
      <name val="Times New Roman"/>
      <scheme val="major"/>
    </font>
  </fonts>
  <fills count="4">
    <fill>
      <patternFill patternType="none"/>
    </fill>
    <fill>
      <patternFill patternType="gray125"/>
    </fill>
    <fill>
      <patternFill patternType="solid">
        <fgColor theme="4"/>
        <bgColor indexed="64"/>
      </patternFill>
    </fill>
    <fill>
      <patternFill patternType="solid">
        <fgColor rgb="FFFFFFCC"/>
      </patternFill>
    </fill>
  </fills>
  <borders count="10">
    <border>
      <left/>
      <right/>
      <top/>
      <bottom/>
      <diagonal/>
    </border>
    <border>
      <left/>
      <right/>
      <top/>
      <bottom style="dotted">
        <color theme="0" tint="-0.34998626667073579"/>
      </bottom>
      <diagonal/>
    </border>
    <border>
      <left style="thin">
        <color theme="3" tint="0.79995117038483843"/>
      </left>
      <right style="thin">
        <color theme="3" tint="0.79995117038483843"/>
      </right>
      <top style="thin">
        <color theme="3" tint="0.79995117038483843"/>
      </top>
      <bottom/>
      <diagonal/>
    </border>
    <border>
      <left style="thin">
        <color theme="3" tint="0.79995117038483843"/>
      </left>
      <right style="thin">
        <color theme="3" tint="0.79995117038483843"/>
      </right>
      <top/>
      <bottom/>
      <diagonal/>
    </border>
    <border>
      <left style="thin">
        <color theme="3" tint="0.79995117038483843"/>
      </left>
      <right style="thin">
        <color theme="3" tint="0.79995117038483843"/>
      </right>
      <top/>
      <bottom style="thin">
        <color theme="3" tint="0.79995117038483843"/>
      </bottom>
      <diagonal/>
    </border>
    <border>
      <left style="thin">
        <color theme="3" tint="0.79998168889431442"/>
      </left>
      <right style="thin">
        <color theme="3" tint="0.79998168889431442"/>
      </right>
      <top style="thin">
        <color theme="3" tint="0.79995117038483843"/>
      </top>
      <bottom/>
      <diagonal/>
    </border>
    <border>
      <left style="thin">
        <color theme="3" tint="0.79998168889431442"/>
      </left>
      <right style="thin">
        <color theme="3" tint="0.79998168889431442"/>
      </right>
      <top/>
      <bottom style="thin">
        <color theme="3" tint="0.79995117038483843"/>
      </bottom>
      <diagonal/>
    </border>
    <border>
      <left style="thin">
        <color rgb="FFB2B2B2"/>
      </left>
      <right style="thin">
        <color rgb="FFB2B2B2"/>
      </right>
      <top style="thin">
        <color rgb="FFB2B2B2"/>
      </top>
      <bottom style="thin">
        <color rgb="FFB2B2B2"/>
      </bottom>
      <diagonal/>
    </border>
    <border>
      <left/>
      <right/>
      <top style="dotted">
        <color theme="0" tint="-0.34998626667073579"/>
      </top>
      <bottom/>
      <diagonal/>
    </border>
    <border>
      <left/>
      <right style="thick">
        <color theme="0"/>
      </right>
      <top/>
      <bottom style="dotted">
        <color theme="0" tint="-0.34998626667073579"/>
      </bottom>
      <diagonal/>
    </border>
  </borders>
  <cellStyleXfs count="12">
    <xf numFmtId="0" fontId="0" fillId="0" borderId="0">
      <alignment wrapText="1"/>
    </xf>
    <xf numFmtId="44" fontId="1" fillId="0" borderId="0" applyFont="0" applyFill="0" applyBorder="0" applyAlignment="0" applyProtection="0"/>
    <xf numFmtId="0" fontId="8" fillId="0" borderId="1" applyNumberFormat="0" applyFill="0" applyAlignment="0" applyProtection="0"/>
    <xf numFmtId="9" fontId="1"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6"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xf numFmtId="0" fontId="1" fillId="3" borderId="7" applyNumberFormat="0" applyAlignment="0" applyProtection="0"/>
    <xf numFmtId="170" fontId="1" fillId="0" borderId="0" applyFont="0" applyFill="0" applyBorder="0" applyAlignment="0" applyProtection="0"/>
  </cellStyleXfs>
  <cellXfs count="38">
    <xf numFmtId="0" fontId="0" fillId="0" borderId="0" xfId="0">
      <alignment wrapText="1"/>
    </xf>
    <xf numFmtId="0" fontId="8" fillId="0" borderId="1" xfId="2"/>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14" fontId="0" fillId="0" borderId="0" xfId="0" applyNumberFormat="1" applyAlignment="1">
      <alignment horizontal="left" indent="2"/>
    </xf>
    <xf numFmtId="0" fontId="3" fillId="0" borderId="0" xfId="0" applyFont="1" applyAlignment="1">
      <alignment horizontal="left" vertical="center" indent="1"/>
    </xf>
    <xf numFmtId="167" fontId="0" fillId="0" borderId="0" xfId="0" applyNumberFormat="1" applyAlignment="1">
      <alignment horizontal="left" indent="1"/>
    </xf>
    <xf numFmtId="167" fontId="0" fillId="0" borderId="0" xfId="0" applyNumberFormat="1" applyAlignment="1">
      <alignment horizontal="left"/>
    </xf>
    <xf numFmtId="0" fontId="7" fillId="2" borderId="1" xfId="5" applyFill="1" applyBorder="1" applyAlignment="1">
      <alignment horizontal="center" vertical="center"/>
    </xf>
    <xf numFmtId="0" fontId="8" fillId="0" borderId="0" xfId="2" applyBorder="1" applyAlignment="1">
      <alignment vertical="center"/>
    </xf>
    <xf numFmtId="0" fontId="7" fillId="2" borderId="9" xfId="5" applyFill="1" applyBorder="1" applyAlignment="1">
      <alignment vertical="center"/>
    </xf>
    <xf numFmtId="0" fontId="6" fillId="0" borderId="0" xfId="0" applyFont="1">
      <alignment wrapText="1"/>
    </xf>
    <xf numFmtId="0" fontId="9" fillId="0" borderId="0" xfId="0" applyFont="1" applyAlignment="1">
      <alignment vertical="center"/>
    </xf>
    <xf numFmtId="169" fontId="0" fillId="0" borderId="0" xfId="1" applyNumberFormat="1" applyFont="1" applyAlignment="1">
      <alignment horizontal="right" indent="1"/>
    </xf>
    <xf numFmtId="0" fontId="0" fillId="0" borderId="0" xfId="0" pivotButton="1">
      <alignment wrapText="1"/>
    </xf>
    <xf numFmtId="0" fontId="0" fillId="0" borderId="0" xfId="0" applyAlignment="1">
      <alignment horizontal="left" wrapText="1"/>
    </xf>
    <xf numFmtId="168" fontId="0" fillId="0" borderId="0" xfId="0" applyNumberFormat="1">
      <alignment wrapText="1"/>
    </xf>
    <xf numFmtId="0" fontId="0" fillId="0" borderId="0" xfId="0" applyAlignment="1">
      <alignment horizontal="center" wrapText="1"/>
    </xf>
    <xf numFmtId="0" fontId="3" fillId="0" borderId="0" xfId="0" applyFont="1" applyAlignment="1">
      <alignment horizontal="center" vertical="center" wrapText="1"/>
    </xf>
    <xf numFmtId="0" fontId="0" fillId="0" borderId="0" xfId="0" applyAlignment="1">
      <alignment horizontal="left" wrapText="1" indent="1"/>
    </xf>
    <xf numFmtId="0" fontId="0" fillId="0" borderId="0" xfId="0" applyAlignment="1">
      <alignment horizontal="center" vertical="center" wrapText="1"/>
    </xf>
    <xf numFmtId="9" fontId="4" fillId="0" borderId="5" xfId="3" applyFont="1" applyBorder="1" applyAlignment="1">
      <alignment horizontal="center" vertical="center"/>
    </xf>
    <xf numFmtId="9" fontId="4" fillId="0" borderId="6" xfId="3" applyFont="1" applyBorder="1" applyAlignment="1">
      <alignment horizontal="center" vertical="center"/>
    </xf>
    <xf numFmtId="0" fontId="2" fillId="0" borderId="0" xfId="4" applyBorder="1" applyAlignment="1">
      <alignment horizontal="left"/>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0" xfId="2" applyBorder="1" applyAlignment="1">
      <alignment horizontal="left" vertical="center"/>
    </xf>
    <xf numFmtId="0" fontId="8" fillId="0" borderId="1" xfId="2" applyAlignment="1">
      <alignment horizontal="left" vertic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0" fillId="0" borderId="8" xfId="0" applyBorder="1" applyAlignment="1">
      <alignment horizontal="center" wrapText="1"/>
    </xf>
    <xf numFmtId="0" fontId="6" fillId="0" borderId="0" xfId="0" applyFont="1" applyAlignment="1">
      <alignment horizontal="center" wrapText="1"/>
    </xf>
    <xf numFmtId="0" fontId="2" fillId="0" borderId="0" xfId="4" applyBorder="1" applyAlignment="1">
      <alignment horizontal="left" vertical="center"/>
    </xf>
    <xf numFmtId="0" fontId="9" fillId="0" borderId="8" xfId="2" applyFont="1" applyBorder="1" applyAlignment="1">
      <alignment horizontal="left" wrapText="1"/>
    </xf>
    <xf numFmtId="0" fontId="10" fillId="0" borderId="0" xfId="0" pivotButton="1" applyFont="1" applyAlignment="1">
      <alignment horizontal="left" vertical="top" wrapText="1"/>
    </xf>
    <xf numFmtId="168" fontId="0" fillId="0" borderId="0" xfId="1" applyNumberFormat="1" applyFont="1" applyFill="1" applyBorder="1" applyAlignment="1">
      <alignment horizontal="right"/>
    </xf>
    <xf numFmtId="14" fontId="0" fillId="0" borderId="0" xfId="0" applyNumberFormat="1" applyAlignment="1">
      <alignment horizontal="left" wrapText="1"/>
    </xf>
  </cellXfs>
  <cellStyles count="12">
    <cellStyle name="Besuchter Hyperlink" xfId="6" builtinId="9" customBuiltin="1"/>
    <cellStyle name="Currency 2" xfId="11" xr:uid="{1A200183-5452-40BE-9090-8A01567EC587}"/>
    <cellStyle name="Dezimal [0]" xfId="8" builtinId="6" customBuiltin="1"/>
    <cellStyle name="Komma" xfId="7" builtinId="3" customBuiltin="1"/>
    <cellStyle name="Link" xfId="5" builtinId="8" customBuiltin="1"/>
    <cellStyle name="Notiz" xfId="10" builtinId="10" customBuiltin="1"/>
    <cellStyle name="Prozent" xfId="3" builtinId="5" customBuiltin="1"/>
    <cellStyle name="Standard" xfId="0" builtinId="0" customBuiltin="1"/>
    <cellStyle name="Überschrift" xfId="2" builtinId="15" customBuiltin="1"/>
    <cellStyle name="Überschrift 1" xfId="4" builtinId="16" customBuiltin="1"/>
    <cellStyle name="Währung" xfId="1" builtinId="4" customBuiltin="1"/>
    <cellStyle name="Währung [0]" xfId="9" builtinId="7" customBuiltin="1"/>
  </cellStyles>
  <dxfs count="57">
    <dxf>
      <font>
        <strike val="0"/>
        <outline val="0"/>
        <shadow val="0"/>
        <u val="none"/>
        <vertAlign val="baseline"/>
        <sz val="11"/>
        <color theme="1"/>
        <name val="Calibri"/>
        <scheme val="minor"/>
      </font>
      <numFmt numFmtId="167" formatCode="_(@_)"/>
      <alignment horizontal="left" vertical="bottom" textRotation="0" wrapText="0" indent="1" justifyLastLine="0" shrinkToFit="0" readingOrder="0"/>
    </dxf>
    <dxf>
      <font>
        <strike val="0"/>
        <outline val="0"/>
        <shadow val="0"/>
        <u val="none"/>
        <vertAlign val="baseline"/>
        <sz val="11"/>
        <color theme="1"/>
        <name val="Calibri"/>
        <scheme val="minor"/>
      </font>
      <numFmt numFmtId="169" formatCode="#,##0.00_ ;[Red]\-#,##0.00\ "/>
      <alignment horizontal="right" vertical="bottom" textRotation="0" wrapText="0" indent="1" justifyLastLine="0" shrinkToFit="0" readingOrder="0"/>
    </dxf>
    <dxf>
      <numFmt numFmtId="169" formatCode="#,##0.00_ ;[Red]\-#,##0.00\ "/>
    </dxf>
    <dxf>
      <font>
        <strike val="0"/>
        <outline val="0"/>
        <shadow val="0"/>
        <u val="none"/>
        <vertAlign val="baseline"/>
        <sz val="11"/>
        <color theme="1"/>
        <name val="Calibri"/>
        <scheme val="minor"/>
      </font>
      <numFmt numFmtId="167" formatCode="_(@_)"/>
      <alignment horizontal="left" vertical="bottom" textRotation="0" wrapText="0" indent="1" justifyLastLine="0" shrinkToFit="0" readingOrder="0"/>
    </dxf>
    <dxf>
      <font>
        <strike val="0"/>
        <outline val="0"/>
        <shadow val="0"/>
        <u val="none"/>
        <vertAlign val="baseline"/>
        <sz val="11"/>
        <color theme="1"/>
        <name val="Calibri"/>
        <scheme val="minor"/>
      </font>
      <numFmt numFmtId="19" formatCode="dd/mm/yyyy"/>
      <alignment horizontal="left" vertical="bottom" textRotation="0" wrapText="0" indent="2" justifyLastLine="0" shrinkToFit="0" readingOrder="0"/>
    </dxf>
    <dxf>
      <font>
        <strike val="0"/>
        <outline val="0"/>
        <shadow val="0"/>
        <u val="none"/>
        <vertAlign val="baseline"/>
        <sz val="11"/>
        <color rgb="FF000000"/>
        <name val="Calibri"/>
        <scheme val="none"/>
      </font>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center" textRotation="0" wrapText="0" indent="0" justifyLastLine="0" shrinkToFit="0" readingOrder="0"/>
    </dxf>
    <dxf>
      <font>
        <color rgb="FFC00000"/>
      </font>
    </dxf>
    <dxf>
      <font>
        <color theme="7" tint="-0.499984740745262"/>
      </font>
    </dxf>
    <dxf>
      <font>
        <color theme="4" tint="-0.499984740745262"/>
      </font>
    </dxf>
    <dxf>
      <numFmt numFmtId="168" formatCode="0.00_ ;\-0.00\ "/>
    </dxf>
    <dxf>
      <font>
        <strike val="0"/>
        <outline val="0"/>
        <shadow val="0"/>
        <u val="none"/>
        <vertAlign val="baseline"/>
        <sz val="11"/>
        <color theme="1"/>
        <name val="Calibri"/>
        <scheme val="minor"/>
      </font>
      <numFmt numFmtId="168" formatCode="0.00_ ;\-0.00\ "/>
    </dxf>
    <dxf>
      <numFmt numFmtId="168" formatCode="0.00_ ;\-0.00\ "/>
    </dxf>
    <dxf>
      <font>
        <strike val="0"/>
        <outline val="0"/>
        <shadow val="0"/>
        <u val="none"/>
        <vertAlign val="baseline"/>
        <sz val="11"/>
        <color theme="1"/>
        <name val="Calibri"/>
        <scheme val="minor"/>
      </font>
      <numFmt numFmtId="168" formatCode="0.00_ ;\-0.00\ "/>
    </dxf>
    <dxf>
      <numFmt numFmtId="168" formatCode="0.00_ ;\-0.00\ "/>
    </dxf>
    <dxf>
      <numFmt numFmtId="168" formatCode="0.00_ ;\-0.00\ "/>
    </dxf>
    <dxf>
      <numFmt numFmtId="167" formatCode="_(@_)"/>
      <alignment horizontal="left" vertical="bottom" textRotation="0" wrapText="0" indent="0" justifyLastLine="0" shrinkToFit="0" readingOrder="0"/>
    </dxf>
    <dxf>
      <font>
        <strike val="0"/>
        <outline val="0"/>
        <shadow val="0"/>
        <u val="none"/>
        <vertAlign val="baseline"/>
        <sz val="11"/>
        <color theme="1"/>
        <name val="Calibri"/>
        <scheme val="minor"/>
      </font>
      <numFmt numFmtId="167" formatCode="_(@_)"/>
      <alignment horizontal="left" vertical="bottom" textRotation="0" wrapText="0" relativeIndent="-1" justifyLastLine="0" shrinkToFit="0" readingOrder="0"/>
    </dxf>
    <dxf>
      <font>
        <sz val="8"/>
      </font>
    </dxf>
    <dxf>
      <alignment vertical="top" readingOrder="0"/>
    </dxf>
    <dxf>
      <font>
        <sz val="12"/>
      </font>
    </dxf>
    <dxf>
      <font>
        <b val="0"/>
        <i val="0"/>
        <strike val="0"/>
        <condense val="0"/>
        <extend val="0"/>
        <outline val="0"/>
        <shadow val="0"/>
        <u val="none"/>
        <vertAlign val="baseline"/>
        <sz val="18"/>
        <color theme="3"/>
        <name val="Times New Roman"/>
        <scheme val="major"/>
      </font>
    </dxf>
    <dxf>
      <alignment horizontal="left" readingOrder="0"/>
    </dxf>
    <dxf>
      <font>
        <sz val="14"/>
      </font>
    </dxf>
    <dxf>
      <alignment horizontal="right" readingOrder="0"/>
    </dxf>
    <dxf>
      <numFmt numFmtId="168" formatCode="0.00_ ;\-0.00\ "/>
    </dxf>
    <dxf>
      <numFmt numFmtId="168" formatCode="0.00_ ;\-0.00\ "/>
    </dxf>
    <dxf>
      <alignment horizontal="right" readingOrder="0"/>
    </dxf>
    <dxf>
      <font>
        <sz val="14"/>
      </font>
    </dxf>
    <dxf>
      <alignment horizontal="left" readingOrder="0"/>
    </dxf>
    <dxf>
      <font>
        <b val="0"/>
        <i val="0"/>
        <strike val="0"/>
        <condense val="0"/>
        <extend val="0"/>
        <outline val="0"/>
        <shadow val="0"/>
        <u val="none"/>
        <vertAlign val="baseline"/>
        <sz val="18"/>
        <color theme="3"/>
        <name val="Times New Roman"/>
        <scheme val="major"/>
      </font>
    </dxf>
    <dxf>
      <font>
        <sz val="12"/>
      </font>
    </dxf>
    <dxf>
      <alignment vertical="top" readingOrder="0"/>
    </dxf>
    <dxf>
      <font>
        <sz val="8"/>
      </font>
    </dxf>
    <dxf>
      <font>
        <strike val="0"/>
        <outline val="0"/>
        <shadow val="0"/>
        <u val="none"/>
        <vertAlign val="baseline"/>
        <sz val="10"/>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2"/>
        <color theme="1"/>
        <name val="Calibri"/>
        <scheme val="minor"/>
      </font>
      <alignment vertical="center" textRotation="0" wrapText="0" indent="0" justifyLastLine="0" shrinkToFit="0" readingOrder="0"/>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Times New Roman"/>
        <scheme val="major"/>
      </font>
    </dxf>
    <dxf>
      <font>
        <sz val="11"/>
        <color theme="3"/>
      </font>
    </dxf>
  </dxfs>
  <tableStyles count="5" defaultTableStyle="TableStyleMedium2" defaultPivotStyle="PivotStyleLight16">
    <tableStyle name="Ausgabenüberwachung" pivot="0" table="0" count="8" xr9:uid="{8D5168B6-BFF0-4F1D-893A-2280E27D025D}">
      <tableStyleElement type="wholeTable" dxfId="56"/>
      <tableStyleElement type="headerRow" dxfId="55"/>
    </tableStyle>
    <tableStyle name="Monatliche Übersicht" table="0" count="3" xr9:uid="{07F1F4C8-7322-4181-8FB0-15AF4834BED9}">
      <tableStyleElement type="wholeTable" dxfId="54"/>
      <tableStyleElement type="headerRow" dxfId="53"/>
      <tableStyleElement type="totalRow" dxfId="52"/>
    </tableStyle>
    <tableStyle name="PivotTable-Daten „Monatliche Übersicht“" table="0" count="4" xr9:uid="{731C6DDF-07EC-4492-8F0C-3DCFF13B21C9}">
      <tableStyleElement type="wholeTable" dxfId="51"/>
      <tableStyleElement type="headerRow" dxfId="50"/>
      <tableStyleElement type="totalRow" dxfId="49"/>
      <tableStyleElement type="firstRowSubheading" dxfId="48"/>
    </tableStyle>
    <tableStyle name="Tabelle „Barausgaben“" pivot="0" count="6" xr9:uid="{9B87E03E-5D0C-4BAE-9CAC-00A364A0D32A}">
      <tableStyleElement type="wholeTable" dxfId="47"/>
      <tableStyleElement type="headerRow" dxfId="46"/>
      <tableStyleElement type="totalRow" dxfId="45"/>
      <tableStyleElement type="secondRowStripe" dxfId="44"/>
      <tableStyleElement type="firstColumnStripe" dxfId="43"/>
      <tableStyleElement type="secondColumnStripe" dxfId="42"/>
    </tableStyle>
    <tableStyle name="TabelleBargeldzusammenfassung" pivot="0" count="5" xr9:uid="{642E7968-D659-4270-B93A-98170EFE06B3}">
      <tableStyleElement type="wholeTable" dxfId="41"/>
      <tableStyleElement type="headerRow" dxfId="40"/>
      <tableStyleElement type="totalRow" dxfId="39"/>
      <tableStyleElement type="firstColumnStripe" dxfId="38"/>
      <tableStyleElement type="secondColumnStripe" dxfId="37"/>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SlicerStyleLight1">
        <x14:slicerStyle name="Ausgabenüberwachung">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microsoft.com/office/2007/relationships/slicerCache" Target="/xl/slicerCaches/slicerCache3.xml" Id="rId8" /><Relationship Type="http://schemas.openxmlformats.org/officeDocument/2006/relationships/calcChain" Target="/xl/calcChain.xml" Id="rId13" /><Relationship Type="http://schemas.openxmlformats.org/officeDocument/2006/relationships/worksheet" Target="/xl/worksheets/sheet31.xml" Id="rId3" /><Relationship Type="http://schemas.microsoft.com/office/2007/relationships/slicerCache" Target="/xl/slicerCaches/slicerCache22.xml" Id="rId7" /><Relationship Type="http://schemas.openxmlformats.org/officeDocument/2006/relationships/sharedStrings" Target="/xl/sharedStrings.xml" Id="rId12" /><Relationship Type="http://schemas.openxmlformats.org/officeDocument/2006/relationships/worksheet" Target="/xl/worksheets/sheet22.xml" Id="rId2" /><Relationship Type="http://schemas.openxmlformats.org/officeDocument/2006/relationships/customXml" Target="/customXml/item3.xml" Id="rId16" /><Relationship Type="http://schemas.openxmlformats.org/officeDocument/2006/relationships/worksheet" Target="/xl/worksheets/sheet13.xml" Id="rId1" /><Relationship Type="http://schemas.microsoft.com/office/2007/relationships/slicerCache" Target="/xl/slicerCaches/slicerCache13.xml" Id="rId6" /><Relationship Type="http://schemas.openxmlformats.org/officeDocument/2006/relationships/styles" Target="/xl/styles.xml" Id="rId11" /><Relationship Type="http://schemas.openxmlformats.org/officeDocument/2006/relationships/pivotCacheDefinition" Target="/xl/pivotCache/pivotCacheDefinition11.xml" Id="rId5" /><Relationship Type="http://schemas.openxmlformats.org/officeDocument/2006/relationships/customXml" Target="/customXml/item22.xml" Id="rId15" /><Relationship Type="http://schemas.openxmlformats.org/officeDocument/2006/relationships/theme" Target="/xl/theme/theme11.xml" Id="rId10" /><Relationship Type="http://schemas.openxmlformats.org/officeDocument/2006/relationships/worksheet" Target="/xl/worksheets/sheet44.xml" Id="rId4" /><Relationship Type="http://schemas.microsoft.com/office/2007/relationships/slicerCache" Target="/xl/slicerCaches/slicerCache44.xml" Id="rId9" /><Relationship Type="http://schemas.openxmlformats.org/officeDocument/2006/relationships/customXml" Target="/customXml/item13.xml" Id="rId14" /></Relationships>
</file>

<file path=xl/charts/_rels/chart2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Bargeld</c:v>
          </c:tx>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extLst>
              <c:ext xmlns:c16="http://schemas.microsoft.com/office/drawing/2014/chart" uri="{C3380CC4-5D6E-409C-BE32-E72D297353CC}">
                <c16:uniqueId val="{00000001-2A66-4496-8395-062B3C13B722}"/>
              </c:ext>
            </c:extLst>
          </c:dPt>
          <c:cat>
            <c:strLit>
              <c:ptCount val="1"/>
              <c:pt idx="0">
                <c:v>Cash</c:v>
              </c:pt>
            </c:strLit>
          </c:cat>
          <c:val>
            <c:numRef>
              <c:f>Bargeldübersicht!$B$22</c:f>
              <c:numCache>
                <c:formatCode>0%</c:formatCode>
                <c:ptCount val="1"/>
                <c:pt idx="0">
                  <c:v>0.73621621621621625</c:v>
                </c:pt>
              </c:numCache>
            </c:numRef>
          </c:val>
          <c:extLst>
            <c:ext xmlns:c16="http://schemas.microsoft.com/office/drawing/2014/chart" uri="{C3380CC4-5D6E-409C-BE32-E72D297353CC}">
              <c16:uniqueId val="{00000002-2A66-4496-8395-062B3C13B722}"/>
            </c:ext>
          </c:extLst>
        </c:ser>
        <c:dLbls>
          <c:showLegendKey val="0"/>
          <c:showVal val="0"/>
          <c:showCatName val="0"/>
          <c:showSerName val="0"/>
          <c:showPercent val="0"/>
          <c:showBubbleSize val="0"/>
        </c:dLbls>
        <c:gapWidth val="18"/>
        <c:axId val="581534232"/>
        <c:axId val="567614184"/>
      </c:barChart>
      <c:catAx>
        <c:axId val="581534232"/>
        <c:scaling>
          <c:orientation val="minMax"/>
        </c:scaling>
        <c:delete val="1"/>
        <c:axPos val="b"/>
        <c:numFmt formatCode="General" sourceLinked="0"/>
        <c:majorTickMark val="out"/>
        <c:minorTickMark val="none"/>
        <c:tickLblPos val="nextTo"/>
        <c:crossAx val="567614184"/>
        <c:crosses val="autoZero"/>
        <c:auto val="1"/>
        <c:lblAlgn val="ctr"/>
        <c:lblOffset val="100"/>
        <c:noMultiLvlLbl val="0"/>
      </c:catAx>
      <c:valAx>
        <c:axId val="567614184"/>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100" i="1">
                <a:solidFill>
                  <a:schemeClr val="tx2"/>
                </a:solidFill>
              </a:defRPr>
            </a:pPr>
            <a:endParaRPr lang="de-DE"/>
          </a:p>
        </c:txPr>
        <c:crossAx val="581534232"/>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[Office_69189130_TF00000038_Win32.xltx]Diagrammdaten!PivotTableKontoübersicht</c:name>
    <c:fmtId val="17"/>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Diagrammdaten!$C$3:$C$4</c:f>
              <c:strCache>
                <c:ptCount val="1"/>
                <c:pt idx="0">
                  <c:v>Girokonto</c:v>
                </c:pt>
              </c:strCache>
            </c:strRef>
          </c:tx>
          <c:spPr>
            <a:solidFill>
              <a:schemeClr val="accent1"/>
            </a:solidFill>
            <a:ln>
              <a:noFill/>
            </a:ln>
            <a:effectLst/>
          </c:spPr>
          <c:invertIfNegative val="0"/>
          <c:cat>
            <c:strRef>
              <c:f>Diagrammdaten!$B$5:$B$11</c:f>
              <c:strCache>
                <c:ptCount val="6"/>
                <c:pt idx="0">
                  <c:v>Mrz</c:v>
                </c:pt>
                <c:pt idx="1">
                  <c:v>Apr</c:v>
                </c:pt>
                <c:pt idx="2">
                  <c:v>Mai</c:v>
                </c:pt>
                <c:pt idx="3">
                  <c:v>Jun</c:v>
                </c:pt>
                <c:pt idx="4">
                  <c:v>Jul</c:v>
                </c:pt>
                <c:pt idx="5">
                  <c:v>Sep</c:v>
                </c:pt>
              </c:strCache>
            </c:strRef>
          </c:cat>
          <c:val>
            <c:numRef>
              <c:f>Diagrammdaten!$C$5:$C$11</c:f>
              <c:numCache>
                <c:formatCode>0.00_ ;\-0.00\ </c:formatCode>
                <c:ptCount val="6"/>
                <c:pt idx="0">
                  <c:v>45</c:v>
                </c:pt>
                <c:pt idx="1">
                  <c:v>123</c:v>
                </c:pt>
                <c:pt idx="2">
                  <c:v>230</c:v>
                </c:pt>
                <c:pt idx="4">
                  <c:v>30</c:v>
                </c:pt>
                <c:pt idx="5">
                  <c:v>68</c:v>
                </c:pt>
              </c:numCache>
            </c:numRef>
          </c:val>
          <c:extLst>
            <c:ext xmlns:c16="http://schemas.microsoft.com/office/drawing/2014/chart" uri="{C3380CC4-5D6E-409C-BE32-E72D297353CC}">
              <c16:uniqueId val="{00000000-AFE2-4222-BF0D-74E94B00C341}"/>
            </c:ext>
          </c:extLst>
        </c:ser>
        <c:ser>
          <c:idx val="1"/>
          <c:order val="1"/>
          <c:tx>
            <c:strRef>
              <c:f>Diagrammdaten!$D$3:$D$4</c:f>
              <c:strCache>
                <c:ptCount val="1"/>
                <c:pt idx="0">
                  <c:v>Spareinlagen</c:v>
                </c:pt>
              </c:strCache>
            </c:strRef>
          </c:tx>
          <c:spPr>
            <a:solidFill>
              <a:schemeClr val="accent2"/>
            </a:solidFill>
            <a:ln>
              <a:noFill/>
            </a:ln>
            <a:effectLst/>
          </c:spPr>
          <c:invertIfNegative val="0"/>
          <c:cat>
            <c:strRef>
              <c:f>Diagrammdaten!$B$5:$B$11</c:f>
              <c:strCache>
                <c:ptCount val="6"/>
                <c:pt idx="0">
                  <c:v>Mrz</c:v>
                </c:pt>
                <c:pt idx="1">
                  <c:v>Apr</c:v>
                </c:pt>
                <c:pt idx="2">
                  <c:v>Mai</c:v>
                </c:pt>
                <c:pt idx="3">
                  <c:v>Jun</c:v>
                </c:pt>
                <c:pt idx="4">
                  <c:v>Jul</c:v>
                </c:pt>
                <c:pt idx="5">
                  <c:v>Sep</c:v>
                </c:pt>
              </c:strCache>
            </c:strRef>
          </c:cat>
          <c:val>
            <c:numRef>
              <c:f>Diagrammdaten!$D$5:$D$11</c:f>
              <c:numCache>
                <c:formatCode>0.00_ ;\-0.00\ </c:formatCode>
                <c:ptCount val="6"/>
                <c:pt idx="0">
                  <c:v>230</c:v>
                </c:pt>
                <c:pt idx="2">
                  <c:v>100</c:v>
                </c:pt>
                <c:pt idx="3">
                  <c:v>70</c:v>
                </c:pt>
                <c:pt idx="4">
                  <c:v>50</c:v>
                </c:pt>
              </c:numCache>
            </c:numRef>
          </c:val>
          <c:extLst>
            <c:ext xmlns:c16="http://schemas.microsoft.com/office/drawing/2014/chart" uri="{C3380CC4-5D6E-409C-BE32-E72D297353CC}">
              <c16:uniqueId val="{00000000-9459-4A73-B318-4724A1571064}"/>
            </c:ext>
          </c:extLst>
        </c:ser>
        <c:ser>
          <c:idx val="2"/>
          <c:order val="2"/>
          <c:tx>
            <c:strRef>
              <c:f>Diagrammdaten!$E$3:$E$4</c:f>
              <c:strCache>
                <c:ptCount val="1"/>
                <c:pt idx="0">
                  <c:v>Sonstiges</c:v>
                </c:pt>
              </c:strCache>
            </c:strRef>
          </c:tx>
          <c:spPr>
            <a:solidFill>
              <a:schemeClr val="accent3"/>
            </a:solidFill>
            <a:ln>
              <a:noFill/>
            </a:ln>
            <a:effectLst/>
          </c:spPr>
          <c:invertIfNegative val="0"/>
          <c:cat>
            <c:strRef>
              <c:f>Diagrammdaten!$B$5:$B$11</c:f>
              <c:strCache>
                <c:ptCount val="6"/>
                <c:pt idx="0">
                  <c:v>Mrz</c:v>
                </c:pt>
                <c:pt idx="1">
                  <c:v>Apr</c:v>
                </c:pt>
                <c:pt idx="2">
                  <c:v>Mai</c:v>
                </c:pt>
                <c:pt idx="3">
                  <c:v>Jun</c:v>
                </c:pt>
                <c:pt idx="4">
                  <c:v>Jul</c:v>
                </c:pt>
                <c:pt idx="5">
                  <c:v>Sep</c:v>
                </c:pt>
              </c:strCache>
            </c:strRef>
          </c:cat>
          <c:val>
            <c:numRef>
              <c:f>Diagrammdaten!$E$5:$E$11</c:f>
              <c:numCache>
                <c:formatCode>0.00_ ;\-0.00\ </c:formatCode>
                <c:ptCount val="6"/>
                <c:pt idx="4">
                  <c:v>30</c:v>
                </c:pt>
              </c:numCache>
            </c:numRef>
          </c:val>
          <c:extLst>
            <c:ext xmlns:c16="http://schemas.microsoft.com/office/drawing/2014/chart" uri="{C3380CC4-5D6E-409C-BE32-E72D297353CC}">
              <c16:uniqueId val="{00000001-9459-4A73-B318-4724A1571064}"/>
            </c:ext>
          </c:extLst>
        </c:ser>
        <c:dLbls>
          <c:showLegendKey val="0"/>
          <c:showVal val="0"/>
          <c:showCatName val="0"/>
          <c:showSerName val="0"/>
          <c:showPercent val="0"/>
          <c:showBubbleSize val="0"/>
        </c:dLbls>
        <c:gapWidth val="219"/>
        <c:overlap val="-27"/>
        <c:axId val="567614576"/>
        <c:axId val="567613792"/>
      </c:barChart>
      <c:catAx>
        <c:axId val="56761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567613792"/>
        <c:crosses val="autoZero"/>
        <c:auto val="1"/>
        <c:lblAlgn val="ctr"/>
        <c:lblOffset val="100"/>
        <c:noMultiLvlLbl val="0"/>
      </c:catAx>
      <c:valAx>
        <c:axId val="567613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567614576"/>
        <c:crosses val="autoZero"/>
        <c:crossBetween val="between"/>
      </c:valAx>
      <c:spPr>
        <a:noFill/>
        <a:ln>
          <a:noFill/>
        </a:ln>
        <a:effectLst/>
      </c:spPr>
    </c:plotArea>
    <c:legend>
      <c:legendPos val="b"/>
      <c:layout>
        <c:manualLayout>
          <c:xMode val="edge"/>
          <c:yMode val="edge"/>
          <c:x val="2.7793069605578896E-2"/>
          <c:y val="0.89872616940536099"/>
          <c:w val="0.46435929642585416"/>
          <c:h val="7.424979843431715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chart" Target="/xl/charts/chart12.xml" Id="rId1" /></Relationships>
</file>

<file path=xl/drawings/_rels/drawing31.xml.rels>&#65279;<?xml version="1.0" encoding="utf-8"?><Relationships xmlns="http://schemas.openxmlformats.org/package/2006/relationships"><Relationship Type="http://schemas.openxmlformats.org/officeDocument/2006/relationships/chart" Target="/xl/charts/chart21.xml" Id="rId1" /></Relationships>
</file>

<file path=xl/drawings/drawing13.xml><?xml version="1.0" encoding="utf-8"?>
<xdr:wsDr xmlns:xdr="http://schemas.openxmlformats.org/drawingml/2006/spreadsheetDrawing" xmlns:a="http://schemas.openxmlformats.org/drawingml/2006/main">
  <xdr:twoCellAnchor editAs="oneCell">
    <xdr:from>
      <xdr:col>1</xdr:col>
      <xdr:colOff>95250</xdr:colOff>
      <xdr:row>3</xdr:row>
      <xdr:rowOff>133350</xdr:rowOff>
    </xdr:from>
    <xdr:to>
      <xdr:col>1</xdr:col>
      <xdr:colOff>847725</xdr:colOff>
      <xdr:row>19</xdr:row>
      <xdr:rowOff>361950</xdr:rowOff>
    </xdr:to>
    <xdr:graphicFrame macro="">
      <xdr:nvGraphicFramePr>
        <xdr:cNvPr id="2" name="Diagramm „Ausgabenüberwachung“" descr="Säulendiagramm, das den Prozentsatz des verfügbaren Barguthabens anzeig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419100</xdr:colOff>
      <xdr:row>3</xdr:row>
      <xdr:rowOff>57150</xdr:rowOff>
    </xdr:from>
    <xdr:to>
      <xdr:col>8</xdr:col>
      <xdr:colOff>664845</xdr:colOff>
      <xdr:row>11</xdr:row>
      <xdr:rowOff>9525</xdr:rowOff>
    </xdr:to>
    <mc:AlternateContent xmlns:mc="http://schemas.openxmlformats.org/markup-compatibility/2006" xmlns:sle15="http://schemas.microsoft.com/office/drawing/2012/slicer">
      <mc:Choice Requires="sle15">
        <xdr:graphicFrame macro="">
          <xdr:nvGraphicFramePr>
            <xdr:cNvPr id="3" name="Beschreibung 2" descr="Datenschnitt zum Filtern der Tabellendaten nach „Beschreibung“">
              <a:extLst>
                <a:ext uri="{FF2B5EF4-FFF2-40B4-BE49-F238E27FC236}">
                  <a16:creationId xmlns:a16="http://schemas.microsoft.com/office/drawing/2014/main" id="{14D13D80-7BCB-4617-AF1D-254247813241}"/>
                </a:ext>
              </a:extLst>
            </xdr:cNvPr>
            <xdr:cNvGraphicFramePr/>
          </xdr:nvGraphicFramePr>
          <xdr:xfrm>
            <a:off x="0" y="0"/>
            <a:ext cx="0" cy="0"/>
          </xdr:xfrm>
          <a:graphic>
            <a:graphicData uri="http://schemas.microsoft.com/office/drawing/2010/slicer">
              <sle:slicer xmlns:sle="http://schemas.microsoft.com/office/drawing/2010/slicer" name="Beschreibung 2"/>
            </a:graphicData>
          </a:graphic>
        </xdr:graphicFrame>
      </mc:Choice>
      <mc:Fallback xmlns="">
        <xdr:sp macro="" textlink="">
          <xdr:nvSpPr>
            <xdr:cNvPr id="0" name=""/>
            <xdr:cNvSpPr>
              <a:spLocks noTextEdit="1"/>
            </xdr:cNvSpPr>
          </xdr:nvSpPr>
          <xdr:spPr>
            <a:xfrm>
              <a:off x="7972425" y="1162050"/>
              <a:ext cx="1550670" cy="3000375"/>
            </a:xfrm>
            <a:prstGeom prst="rect">
              <a:avLst/>
            </a:prstGeom>
            <a:solidFill>
              <a:prstClr val="white"/>
            </a:solidFill>
            <a:ln w="1">
              <a:solidFill>
                <a:prstClr val="green"/>
              </a:solidFill>
            </a:ln>
          </xdr:spPr>
          <xdr:txBody>
            <a:bodyPr vertOverflow="clip" horzOverflow="clip"/>
            <a:lstStyle/>
            <a:p>
              <a:r>
                <a:rPr lang="tr-TR"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5</xdr:col>
      <xdr:colOff>238125</xdr:colOff>
      <xdr:row>3</xdr:row>
      <xdr:rowOff>57150</xdr:rowOff>
    </xdr:from>
    <xdr:to>
      <xdr:col>6</xdr:col>
      <xdr:colOff>344805</xdr:colOff>
      <xdr:row>6</xdr:row>
      <xdr:rowOff>123825</xdr:rowOff>
    </xdr:to>
    <mc:AlternateContent xmlns:mc="http://schemas.openxmlformats.org/markup-compatibility/2006" xmlns:sle15="http://schemas.microsoft.com/office/drawing/2012/slicer">
      <mc:Choice Requires="sle15">
        <xdr:graphicFrame macro="">
          <xdr:nvGraphicFramePr>
            <xdr:cNvPr id="4" name="Konto 2" descr="Datenschnitt zum Filtern der Tabellendaten nach „Kontotyp“">
              <a:extLst>
                <a:ext uri="{FF2B5EF4-FFF2-40B4-BE49-F238E27FC236}">
                  <a16:creationId xmlns:a16="http://schemas.microsoft.com/office/drawing/2014/main" id="{3156ADE8-0ECE-4F78-9789-3F2B2D50A3A2}"/>
                </a:ext>
              </a:extLst>
            </xdr:cNvPr>
            <xdr:cNvGraphicFramePr/>
          </xdr:nvGraphicFramePr>
          <xdr:xfrm>
            <a:off x="0" y="0"/>
            <a:ext cx="0" cy="0"/>
          </xdr:xfrm>
          <a:graphic>
            <a:graphicData uri="http://schemas.microsoft.com/office/drawing/2010/slicer">
              <sle:slicer xmlns:sle="http://schemas.microsoft.com/office/drawing/2010/slicer" name="Konto 2"/>
            </a:graphicData>
          </a:graphic>
        </xdr:graphicFrame>
      </mc:Choice>
      <mc:Fallback xmlns="">
        <xdr:sp macro="" textlink="">
          <xdr:nvSpPr>
            <xdr:cNvPr id="0" name=""/>
            <xdr:cNvSpPr>
              <a:spLocks noTextEdit="1"/>
            </xdr:cNvSpPr>
          </xdr:nvSpPr>
          <xdr:spPr>
            <a:xfrm>
              <a:off x="6343650" y="1162050"/>
              <a:ext cx="1554480" cy="1209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28574</xdr:colOff>
      <xdr:row>4</xdr:row>
      <xdr:rowOff>242886</xdr:rowOff>
    </xdr:from>
    <xdr:to>
      <xdr:col>4</xdr:col>
      <xdr:colOff>714374</xdr:colOff>
      <xdr:row>16</xdr:row>
      <xdr:rowOff>266699</xdr:rowOff>
    </xdr:to>
    <xdr:graphicFrame macro="">
      <xdr:nvGraphicFramePr>
        <xdr:cNvPr id="4" name="Diagramm 1" descr="Kontoübersichtssäulendiagramm zum Vergleichen von Giro-, Spar- und sonstigen Konten für jeden Mona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19050</xdr:colOff>
      <xdr:row>4</xdr:row>
      <xdr:rowOff>57150</xdr:rowOff>
    </xdr:from>
    <xdr:to>
      <xdr:col>10</xdr:col>
      <xdr:colOff>19050</xdr:colOff>
      <xdr:row>13</xdr:row>
      <xdr:rowOff>95250</xdr:rowOff>
    </xdr:to>
    <mc:AlternateContent xmlns:mc="http://schemas.openxmlformats.org/markup-compatibility/2006" xmlns:a14="http://schemas.microsoft.com/office/drawing/2010/main">
      <mc:Choice Requires="a14">
        <xdr:graphicFrame macro="">
          <xdr:nvGraphicFramePr>
            <xdr:cNvPr id="2" name="Beschreibung" descr="Datenschnitt zum Filtern der Tabellendaten nach „Beschreibung“">
              <a:extLst>
                <a:ext uri="{FF2B5EF4-FFF2-40B4-BE49-F238E27FC236}">
                  <a16:creationId xmlns:a16="http://schemas.microsoft.com/office/drawing/2014/main" id="{1C1CF5CF-88D1-78D0-A084-188C2099C709}"/>
                </a:ext>
              </a:extLst>
            </xdr:cNvPr>
            <xdr:cNvGraphicFramePr/>
          </xdr:nvGraphicFramePr>
          <xdr:xfrm>
            <a:off x="0" y="0"/>
            <a:ext cx="0" cy="0"/>
          </xdr:xfrm>
          <a:graphic>
            <a:graphicData uri="http://schemas.microsoft.com/office/drawing/2010/slicer">
              <sle:slicer xmlns:sle="http://schemas.microsoft.com/office/drawing/2010/slicer" name="Beschreibung"/>
            </a:graphicData>
          </a:graphic>
        </xdr:graphicFrame>
      </mc:Choice>
      <mc:Fallback xmlns="">
        <xdr:sp macro="" textlink="">
          <xdr:nvSpPr>
            <xdr:cNvPr id="0" name=""/>
            <xdr:cNvSpPr>
              <a:spLocks noTextEdit="1"/>
            </xdr:cNvSpPr>
          </xdr:nvSpPr>
          <xdr:spPr>
            <a:xfrm>
              <a:off x="7705725" y="1323975"/>
              <a:ext cx="1828800" cy="2524125"/>
            </a:xfrm>
            <a:prstGeom prst="rect">
              <a:avLst/>
            </a:prstGeom>
            <a:solidFill>
              <a:prstClr val="white"/>
            </a:solidFill>
            <a:ln w="1">
              <a:solidFill>
                <a:prstClr val="green"/>
              </a:solidFill>
            </a:ln>
          </xdr:spPr>
          <xdr:txBody>
            <a:bodyPr vertOverflow="clip" horzOverflow="clip"/>
            <a:lstStyle/>
            <a:p>
              <a:r>
                <a:rPr lang="tr-TR"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38100</xdr:colOff>
      <xdr:row>4</xdr:row>
      <xdr:rowOff>57150</xdr:rowOff>
    </xdr:from>
    <xdr:to>
      <xdr:col>6</xdr:col>
      <xdr:colOff>257175</xdr:colOff>
      <xdr:row>8</xdr:row>
      <xdr:rowOff>161925</xdr:rowOff>
    </xdr:to>
    <mc:AlternateContent xmlns:mc="http://schemas.openxmlformats.org/markup-compatibility/2006" xmlns:a14="http://schemas.microsoft.com/office/drawing/2010/main">
      <mc:Choice Requires="a14">
        <xdr:graphicFrame macro="">
          <xdr:nvGraphicFramePr>
            <xdr:cNvPr id="5" name="Konto" descr="Datenschnitt zum Filtern der Tabellendaten nach „Kontotyp“">
              <a:extLst>
                <a:ext uri="{FF2B5EF4-FFF2-40B4-BE49-F238E27FC236}">
                  <a16:creationId xmlns:a16="http://schemas.microsoft.com/office/drawing/2014/main" id="{FCB2323D-00E4-B4E1-4229-F1256D7B2F59}"/>
                </a:ext>
              </a:extLst>
            </xdr:cNvPr>
            <xdr:cNvGraphicFramePr/>
          </xdr:nvGraphicFramePr>
          <xdr:xfrm>
            <a:off x="0" y="0"/>
            <a:ext cx="0" cy="0"/>
          </xdr:xfrm>
          <a:graphic>
            <a:graphicData uri="http://schemas.microsoft.com/office/drawing/2010/slicer">
              <sle:slicer xmlns:sle="http://schemas.microsoft.com/office/drawing/2010/slicer" name="Konto"/>
            </a:graphicData>
          </a:graphic>
        </xdr:graphicFrame>
      </mc:Choice>
      <mc:Fallback xmlns="">
        <xdr:sp macro="" textlink="">
          <xdr:nvSpPr>
            <xdr:cNvPr id="0" name=""/>
            <xdr:cNvSpPr>
              <a:spLocks noTextEdit="1"/>
            </xdr:cNvSpPr>
          </xdr:nvSpPr>
          <xdr:spPr>
            <a:xfrm>
              <a:off x="6410325" y="1323975"/>
              <a:ext cx="1828800" cy="1209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904.428948379631" createdVersion="8" refreshedVersion="8" minRefreshableVersion="3" recordCount="12" xr:uid="{00000000-000A-0000-FFFF-FFFF00000000}">
  <cacheSource type="worksheet">
    <worksheetSource name="Barausgaben"/>
  </cacheSource>
  <cacheFields count="5">
    <cacheField name="Datum" numFmtId="14">
      <sharedItems containsSemiMixedTypes="0" containsNonDate="0" containsDate="1" containsString="0" minDate="2023-03-24T00:00:00" maxDate="2023-09-19T00:00:00" count="12">
        <d v="2023-03-24T00:00:00"/>
        <d v="2023-03-25T00:00:00"/>
        <d v="2023-03-26T00:00:00"/>
        <d v="2023-04-23T00:00:00"/>
        <d v="2023-04-27T00:00:00"/>
        <d v="2023-05-20T00:00:00"/>
        <d v="2023-05-25T00:00:00"/>
        <d v="2023-06-25T00:00:00"/>
        <d v="2023-07-09T00:00:00"/>
        <d v="2023-07-22T00:00:00"/>
        <d v="2023-07-29T00:00:00"/>
        <d v="2023-09-18T00:00:00"/>
      </sharedItems>
      <fieldGroup par="4" base="0">
        <rangePr groupBy="days" startDate="2023-03-24T00:00:00" endDate="2023-09-19T00:00:00"/>
        <groupItems count="368">
          <s v="&lt;24.03.2023"/>
          <s v="01. Jan"/>
          <s v="02. Jan"/>
          <s v="03. Jan"/>
          <s v="04. Jan"/>
          <s v="05. Jan"/>
          <s v="06. Jan"/>
          <s v="07. Jan"/>
          <s v="08. Jan"/>
          <s v="09. Jan"/>
          <s v="10. Jan"/>
          <s v="11. Jan"/>
          <s v="12. Jan"/>
          <s v="13. Jan"/>
          <s v="14. Jan"/>
          <s v="15. Jan"/>
          <s v="16. Jan"/>
          <s v="17. Jan"/>
          <s v="18. Jan"/>
          <s v="19. Jan"/>
          <s v="20. Jan"/>
          <s v="21. Jan"/>
          <s v="22. Jan"/>
          <s v="23. Jan"/>
          <s v="24. Jan"/>
          <s v="25. Jan"/>
          <s v="26. Jan"/>
          <s v="27. Jan"/>
          <s v="28. Jan"/>
          <s v="29. Jan"/>
          <s v="30. Jan"/>
          <s v="31. Jan"/>
          <s v="01. Feb"/>
          <s v="02. Feb"/>
          <s v="03. Feb"/>
          <s v="04. Feb"/>
          <s v="05. Feb"/>
          <s v="06. Feb"/>
          <s v="07. Feb"/>
          <s v="08. Feb"/>
          <s v="09. Feb"/>
          <s v="10. Feb"/>
          <s v="11. Feb"/>
          <s v="12. Feb"/>
          <s v="13. Feb"/>
          <s v="14. Feb"/>
          <s v="15. Feb"/>
          <s v="16. Feb"/>
          <s v="17. Feb"/>
          <s v="18. Feb"/>
          <s v="19. Feb"/>
          <s v="20. Feb"/>
          <s v="21. Feb"/>
          <s v="22. Feb"/>
          <s v="23. Feb"/>
          <s v="24. Feb"/>
          <s v="25. Feb"/>
          <s v="26. Feb"/>
          <s v="27. Feb"/>
          <s v="28. Feb"/>
          <s v="29. Feb"/>
          <s v="01. Mrz"/>
          <s v="02. Mrz"/>
          <s v="03. Mrz"/>
          <s v="04. Mrz"/>
          <s v="05. Mrz"/>
          <s v="06. Mrz"/>
          <s v="07. Mrz"/>
          <s v="08. Mrz"/>
          <s v="09. Mrz"/>
          <s v="10. Mrz"/>
          <s v="11. Mrz"/>
          <s v="12. Mrz"/>
          <s v="13. Mrz"/>
          <s v="14. Mrz"/>
          <s v="15. Mrz"/>
          <s v="16. Mrz"/>
          <s v="17. Mrz"/>
          <s v="18. Mrz"/>
          <s v="19. Mrz"/>
          <s v="20. Mrz"/>
          <s v="21. Mrz"/>
          <s v="22. Mrz"/>
          <s v="23. Mrz"/>
          <s v="24. Mrz"/>
          <s v="25. Mrz"/>
          <s v="26. Mrz"/>
          <s v="27. Mrz"/>
          <s v="28. Mrz"/>
          <s v="29. Mrz"/>
          <s v="30. Mrz"/>
          <s v="31. Mrz"/>
          <s v="01. Apr"/>
          <s v="02. Apr"/>
          <s v="03. Apr"/>
          <s v="04. Apr"/>
          <s v="05. Apr"/>
          <s v="06. Apr"/>
          <s v="07. Apr"/>
          <s v="08. Apr"/>
          <s v="09. Apr"/>
          <s v="10. Apr"/>
          <s v="11. Apr"/>
          <s v="12. Apr"/>
          <s v="13. Apr"/>
          <s v="14. Apr"/>
          <s v="15. Apr"/>
          <s v="16. Apr"/>
          <s v="17. Apr"/>
          <s v="18. Apr"/>
          <s v="19. Apr"/>
          <s v="20. Apr"/>
          <s v="21. Apr"/>
          <s v="22. Apr"/>
          <s v="23. Apr"/>
          <s v="24. Apr"/>
          <s v="25. Apr"/>
          <s v="26. Apr"/>
          <s v="27. Apr"/>
          <s v="28. Apr"/>
          <s v="29. Apr"/>
          <s v="30. Apr"/>
          <s v="01. Mai"/>
          <s v="02. Mai"/>
          <s v="03. Mai"/>
          <s v="04. Mai"/>
          <s v="05. Mai"/>
          <s v="06. Mai"/>
          <s v="07. Mai"/>
          <s v="08. Mai"/>
          <s v="09. Mai"/>
          <s v="10. Mai"/>
          <s v="11. Mai"/>
          <s v="12. Mai"/>
          <s v="13. Mai"/>
          <s v="14. Mai"/>
          <s v="15. Mai"/>
          <s v="16. Mai"/>
          <s v="17. Mai"/>
          <s v="18. Mai"/>
          <s v="19. Mai"/>
          <s v="20. Mai"/>
          <s v="21. Mai"/>
          <s v="22. Mai"/>
          <s v="23. Mai"/>
          <s v="24. Mai"/>
          <s v="25. Mai"/>
          <s v="26. Mai"/>
          <s v="27. Mai"/>
          <s v="28. Mai"/>
          <s v="29. Mai"/>
          <s v="30. Mai"/>
          <s v="31. Mai"/>
          <s v="01. Jun"/>
          <s v="02. Jun"/>
          <s v="03. Jun"/>
          <s v="04. Jun"/>
          <s v="05. Jun"/>
          <s v="06. Jun"/>
          <s v="07. Jun"/>
          <s v="08. Jun"/>
          <s v="09. Jun"/>
          <s v="10. Jun"/>
          <s v="11. Jun"/>
          <s v="12. Jun"/>
          <s v="13. Jun"/>
          <s v="14. Jun"/>
          <s v="15. Jun"/>
          <s v="16. Jun"/>
          <s v="17. Jun"/>
          <s v="18. Jun"/>
          <s v="19. Jun"/>
          <s v="20. Jun"/>
          <s v="21. Jun"/>
          <s v="22. Jun"/>
          <s v="23. Jun"/>
          <s v="24. Jun"/>
          <s v="25. Jun"/>
          <s v="26. Jun"/>
          <s v="27. Jun"/>
          <s v="28. Jun"/>
          <s v="29. Jun"/>
          <s v="30. Jun"/>
          <s v="01. Jul"/>
          <s v="02. Jul"/>
          <s v="03. Jul"/>
          <s v="04. Jul"/>
          <s v="05. Jul"/>
          <s v="06. Jul"/>
          <s v="07. Jul"/>
          <s v="08. Jul"/>
          <s v="09. Jul"/>
          <s v="10. Jul"/>
          <s v="11. Jul"/>
          <s v="12. Jul"/>
          <s v="13. Jul"/>
          <s v="14. Jul"/>
          <s v="15. Jul"/>
          <s v="16. Jul"/>
          <s v="17. Jul"/>
          <s v="18. Jul"/>
          <s v="19. Jul"/>
          <s v="20. Jul"/>
          <s v="21. Jul"/>
          <s v="22. Jul"/>
          <s v="23. Jul"/>
          <s v="24. Jul"/>
          <s v="25. Jul"/>
          <s v="26. Jul"/>
          <s v="27. Jul"/>
          <s v="28. Jul"/>
          <s v="29. Jul"/>
          <s v="30. Jul"/>
          <s v="31. Jul"/>
          <s v="01. Aug"/>
          <s v="02. Aug"/>
          <s v="03. Aug"/>
          <s v="04. Aug"/>
          <s v="05. Aug"/>
          <s v="06. Aug"/>
          <s v="07. Aug"/>
          <s v="08. Aug"/>
          <s v="09. Aug"/>
          <s v="10. Aug"/>
          <s v="11. Aug"/>
          <s v="12. Aug"/>
          <s v="13. Aug"/>
          <s v="14. Aug"/>
          <s v="15. Aug"/>
          <s v="16. Aug"/>
          <s v="17. Aug"/>
          <s v="18. Aug"/>
          <s v="19. Aug"/>
          <s v="20. Aug"/>
          <s v="21. Aug"/>
          <s v="22. Aug"/>
          <s v="23. Aug"/>
          <s v="24. Aug"/>
          <s v="25. Aug"/>
          <s v="26. Aug"/>
          <s v="27. Aug"/>
          <s v="28. Aug"/>
          <s v="29. Aug"/>
          <s v="30. Aug"/>
          <s v="31. Aug"/>
          <s v="01. Sep"/>
          <s v="02. Sep"/>
          <s v="03. Sep"/>
          <s v="04. Sep"/>
          <s v="05. Sep"/>
          <s v="06. Sep"/>
          <s v="07. Sep"/>
          <s v="08. Sep"/>
          <s v="09. Sep"/>
          <s v="10. Sep"/>
          <s v="11. Sep"/>
          <s v="12. Sep"/>
          <s v="13. Sep"/>
          <s v="14. Sep"/>
          <s v="15. Sep"/>
          <s v="16. Sep"/>
          <s v="17. Sep"/>
          <s v="18. Sep"/>
          <s v="19. Sep"/>
          <s v="20. Sep"/>
          <s v="21. Sep"/>
          <s v="22. Sep"/>
          <s v="23. Sep"/>
          <s v="24. Sep"/>
          <s v="25. Sep"/>
          <s v="26. Sep"/>
          <s v="27. Sep"/>
          <s v="28. Sep"/>
          <s v="29. Sep"/>
          <s v="30. Sep"/>
          <s v="01. Okt"/>
          <s v="02. Okt"/>
          <s v="03. Okt"/>
          <s v="04. Okt"/>
          <s v="05. Okt"/>
          <s v="06. Okt"/>
          <s v="07. Okt"/>
          <s v="08. Okt"/>
          <s v="09. Okt"/>
          <s v="10. Okt"/>
          <s v="11. Okt"/>
          <s v="12. Okt"/>
          <s v="13. Okt"/>
          <s v="14. Okt"/>
          <s v="15. Okt"/>
          <s v="16. Okt"/>
          <s v="17. Okt"/>
          <s v="18. Okt"/>
          <s v="19. Okt"/>
          <s v="20. Okt"/>
          <s v="21. Okt"/>
          <s v="22. Okt"/>
          <s v="23. Okt"/>
          <s v="24. Okt"/>
          <s v="25. Okt"/>
          <s v="26. Okt"/>
          <s v="27. Okt"/>
          <s v="28. Okt"/>
          <s v="29. Okt"/>
          <s v="30. Okt"/>
          <s v="31. Okt"/>
          <s v="01. Nov"/>
          <s v="02. Nov"/>
          <s v="03. Nov"/>
          <s v="04. Nov"/>
          <s v="05. Nov"/>
          <s v="06. Nov"/>
          <s v="07. Nov"/>
          <s v="08. Nov"/>
          <s v="09. Nov"/>
          <s v="10. Nov"/>
          <s v="11. Nov"/>
          <s v="12. Nov"/>
          <s v="13. Nov"/>
          <s v="14. Nov"/>
          <s v="15. Nov"/>
          <s v="16. Nov"/>
          <s v="17. Nov"/>
          <s v="18. Nov"/>
          <s v="19. Nov"/>
          <s v="20. Nov"/>
          <s v="21. Nov"/>
          <s v="22. Nov"/>
          <s v="23. Nov"/>
          <s v="24. Nov"/>
          <s v="25. Nov"/>
          <s v="26. Nov"/>
          <s v="27. Nov"/>
          <s v="28. Nov"/>
          <s v="29. Nov"/>
          <s v="30. Nov"/>
          <s v="01. Dez"/>
          <s v="02. Dez"/>
          <s v="03. Dez"/>
          <s v="04. Dez"/>
          <s v="05. Dez"/>
          <s v="06. Dez"/>
          <s v="07. Dez"/>
          <s v="08. Dez"/>
          <s v="09. Dez"/>
          <s v="10. Dez"/>
          <s v="11. Dez"/>
          <s v="12. Dez"/>
          <s v="13. Dez"/>
          <s v="14. Dez"/>
          <s v="15. Dez"/>
          <s v="16. Dez"/>
          <s v="17. Dez"/>
          <s v="18. Dez"/>
          <s v="19. Dez"/>
          <s v="20. Dez"/>
          <s v="21. Dez"/>
          <s v="22. Dez"/>
          <s v="23. Dez"/>
          <s v="24. Dez"/>
          <s v="25. Dez"/>
          <s v="26. Dez"/>
          <s v="27. Dez"/>
          <s v="28. Dez"/>
          <s v="29. Dez"/>
          <s v="30. Dez"/>
          <s v="31. Dez"/>
          <s v="&gt;19.09.2023"/>
        </groupItems>
      </fieldGroup>
    </cacheField>
    <cacheField name="Beschreibung" numFmtId="167">
      <sharedItems count="7">
        <s v="Abhebungen Geldautomat"/>
        <s v="Mittagessen"/>
        <s v="Kfz-Kosten"/>
        <s v="Strom"/>
        <s v="Abendessen"/>
        <s v="Abhebungen Bargeld"/>
        <s v="Stromrechnung"/>
      </sharedItems>
    </cacheField>
    <cacheField name="Betrag" numFmtId="169">
      <sharedItems containsSemiMixedTypes="0" containsString="0" containsNumber="1" containsInteger="1" minValue="5" maxValue="230"/>
    </cacheField>
    <cacheField name="Konto" numFmtId="167">
      <sharedItems count="3">
        <s v="Girokonto"/>
        <s v="Spareinlagen"/>
        <s v="Sonstiges"/>
      </sharedItems>
    </cacheField>
    <cacheField name="Monate" numFmtId="0" databaseField="0">
      <fieldGroup base="0">
        <rangePr groupBy="months" startDate="2023-03-24T00:00:00" endDate="2023-09-19T00:00:00"/>
        <groupItems count="14">
          <s v="&lt;24.03.2023"/>
          <s v="Jan"/>
          <s v="Feb"/>
          <s v="Mrz"/>
          <s v="Apr"/>
          <s v="Mai"/>
          <s v="Jun"/>
          <s v="Jul"/>
          <s v="Aug"/>
          <s v="Sep"/>
          <s v="Okt"/>
          <s v="Nov"/>
          <s v="Dez"/>
          <s v="&gt;19.09.2023"/>
        </groupItems>
      </fieldGroup>
    </cacheField>
  </cacheFields>
  <extLst>
    <ext xmlns:x14="http://schemas.microsoft.com/office/spreadsheetml/2009/9/main" uri="{725AE2AE-9491-48be-B2B4-4EB974FC3084}">
      <x14:pivotCacheDefinition pivotCacheId="2"/>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n v="40"/>
    <x v="0"/>
  </r>
  <r>
    <x v="1"/>
    <x v="1"/>
    <n v="5"/>
    <x v="0"/>
  </r>
  <r>
    <x v="2"/>
    <x v="2"/>
    <n v="230"/>
    <x v="1"/>
  </r>
  <r>
    <x v="3"/>
    <x v="3"/>
    <n v="70"/>
    <x v="0"/>
  </r>
  <r>
    <x v="4"/>
    <x v="4"/>
    <n v="53"/>
    <x v="0"/>
  </r>
  <r>
    <x v="5"/>
    <x v="5"/>
    <n v="100"/>
    <x v="1"/>
  </r>
  <r>
    <x v="6"/>
    <x v="2"/>
    <n v="230"/>
    <x v="0"/>
  </r>
  <r>
    <x v="7"/>
    <x v="3"/>
    <n v="70"/>
    <x v="1"/>
  </r>
  <r>
    <x v="8"/>
    <x v="0"/>
    <n v="30"/>
    <x v="0"/>
  </r>
  <r>
    <x v="9"/>
    <x v="0"/>
    <n v="50"/>
    <x v="1"/>
  </r>
  <r>
    <x v="10"/>
    <x v="0"/>
    <n v="30"/>
    <x v="2"/>
  </r>
  <r>
    <x v="11"/>
    <x v="6"/>
    <n v="68"/>
    <x v="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MonatlicheÜbersicht" cacheId="6" applyNumberFormats="0" applyBorderFormats="0" applyFontFormats="0" applyPatternFormats="0" applyAlignmentFormats="0" applyWidthHeightFormats="1" dataCaption="Values" updatedVersion="8" minRefreshableVersion="3" fieldPrintTitles="1" itemPrintTitles="1" mergeItem="1" createdVersion="4" indent="0" showHeaders="0" outline="1" outlineData="1" multipleFieldFilters="0" chartFormat="1">
  <location ref="B19:F37" firstHeaderRow="1" firstDataRow="2" firstDataCol="1"/>
  <pivotFields count="5">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8">
        <item x="4"/>
        <item x="5"/>
        <item x="0"/>
        <item x="2"/>
        <item x="1"/>
        <item x="3"/>
        <item x="6"/>
        <item t="default"/>
      </items>
    </pivotField>
    <pivotField dataField="1" numFmtId="40" showAll="0"/>
    <pivotField axis="axisCol" showAll="0">
      <items count="4">
        <item x="0"/>
        <item x="1"/>
        <item x="2"/>
        <item t="default"/>
      </items>
    </pivotField>
    <pivotField axis="axisRow" showAll="0">
      <items count="15">
        <item sd="0" x="0"/>
        <item sd="0" x="1"/>
        <item sd="0" x="2"/>
        <item x="3"/>
        <item x="4"/>
        <item x="5"/>
        <item x="6"/>
        <item x="7"/>
        <item sd="0" x="8"/>
        <item x="9"/>
        <item sd="0" x="10"/>
        <item sd="0" x="11"/>
        <item sd="0" x="12"/>
        <item sd="0" x="13"/>
        <item t="default"/>
      </items>
    </pivotField>
  </pivotFields>
  <rowFields count="2">
    <field x="4"/>
    <field x="1"/>
  </rowFields>
  <rowItems count="17">
    <i>
      <x v="3"/>
    </i>
    <i r="1">
      <x v="2"/>
    </i>
    <i r="1">
      <x v="3"/>
    </i>
    <i r="1">
      <x v="4"/>
    </i>
    <i>
      <x v="4"/>
    </i>
    <i r="1">
      <x/>
    </i>
    <i r="1">
      <x v="5"/>
    </i>
    <i>
      <x v="5"/>
    </i>
    <i r="1">
      <x v="1"/>
    </i>
    <i r="1">
      <x v="3"/>
    </i>
    <i>
      <x v="6"/>
    </i>
    <i r="1">
      <x v="5"/>
    </i>
    <i>
      <x v="7"/>
    </i>
    <i r="1">
      <x v="2"/>
    </i>
    <i>
      <x v="9"/>
    </i>
    <i r="1">
      <x v="6"/>
    </i>
    <i t="grand">
      <x/>
    </i>
  </rowItems>
  <colFields count="1">
    <field x="3"/>
  </colFields>
  <colItems count="4">
    <i>
      <x/>
    </i>
    <i>
      <x v="1"/>
    </i>
    <i>
      <x v="2"/>
    </i>
    <i t="grand">
      <x/>
    </i>
  </colItems>
  <dataFields count="1">
    <dataField name="Details" fld="2" baseField="4" baseItem="5" numFmtId="168"/>
  </dataFields>
  <formats count="8">
    <format dxfId="33">
      <pivotArea type="origin" dataOnly="0" labelOnly="1" outline="0" fieldPosition="0"/>
    </format>
    <format dxfId="32">
      <pivotArea type="origin" dataOnly="0" labelOnly="1" outline="0" fieldPosition="0"/>
    </format>
    <format dxfId="31">
      <pivotArea dataOnly="0" labelOnly="1" grandCol="1" outline="0" fieldPosition="0"/>
    </format>
    <format dxfId="30">
      <pivotArea type="origin" dataOnly="0" labelOnly="1" outline="0" fieldPosition="0"/>
    </format>
    <format dxfId="29">
      <pivotArea type="origin" dataOnly="0" labelOnly="1" outline="0" fieldPosition="0"/>
    </format>
    <format dxfId="28">
      <pivotArea type="origin" dataOnly="0" labelOnly="1" outline="0" fieldPosition="0"/>
    </format>
    <format dxfId="27">
      <pivotArea dataOnly="0" labelOnly="1" grandCol="1" outline="0" fieldPosition="0"/>
    </format>
    <format dxfId="26">
      <pivotArea outline="0" fieldPosition="0">
        <references count="1">
          <reference field="4294967294" count="1">
            <x v="0"/>
          </reference>
        </references>
      </pivotArea>
    </format>
  </formats>
  <pivotTableStyleInfo name="Monatliche Übersicht" showRowHeaders="1" showColHeaders="1" showRowStripes="1" showColStripes="0" showLastColumn="1"/>
  <extLst>
    <ext xmlns:x14="http://schemas.microsoft.com/office/spreadsheetml/2009/9/main" uri="{962EF5D1-5CA2-4c93-8EF4-DBF5C05439D2}">
      <x14:pivotTableDefinition xmlns:xm="http://schemas.microsoft.com/office/excel/2006/main" altTextSummary="Diese PivotTable bietet eine Übersicht über Bargeldausgaben nach Monat und Konto"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Kontoübersicht" cacheId="6" applyNumberFormats="0" applyBorderFormats="0" applyFontFormats="0" applyPatternFormats="0" applyAlignmentFormats="0" applyWidthHeightFormats="1" dataCaption="Values" updatedVersion="8" minRefreshableVersion="3" preserveFormatting="0" itemPrintTitles="1" createdVersion="4" indent="0" outline="1" outlineData="1" multipleFieldFilters="0" chartFormat="18">
  <location ref="B3:F11" firstHeaderRow="1" firstDataRow="2" firstDataCol="1"/>
  <pivotFields count="5">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items count="8">
        <item x="4"/>
        <item x="5"/>
        <item x="0"/>
        <item x="2"/>
        <item x="1"/>
        <item x="3"/>
        <item x="6"/>
        <item t="default"/>
      </items>
    </pivotField>
    <pivotField dataField="1" numFmtId="40" showAll="0"/>
    <pivotField axis="axisCol" showAll="0">
      <items count="4">
        <item x="0"/>
        <item x="1"/>
        <item x="2"/>
        <item t="default"/>
      </items>
    </pivotField>
    <pivotField axis="axisRow" numFmtId="14" showAll="0">
      <items count="15">
        <item sd="0" x="0"/>
        <item sd="0" x="1"/>
        <item sd="0" x="2"/>
        <item sd="0" x="3"/>
        <item sd="0" x="4"/>
        <item sd="0" x="5"/>
        <item sd="0" x="6"/>
        <item sd="0" x="7"/>
        <item sd="0" x="8"/>
        <item sd="0" x="9"/>
        <item sd="0" x="10"/>
        <item sd="0" x="11"/>
        <item sd="0" x="12"/>
        <item sd="0" x="13"/>
        <item t="default"/>
      </items>
    </pivotField>
  </pivotFields>
  <rowFields count="1">
    <field x="4"/>
  </rowFields>
  <rowItems count="7">
    <i>
      <x v="3"/>
    </i>
    <i>
      <x v="4"/>
    </i>
    <i>
      <x v="5"/>
    </i>
    <i>
      <x v="6"/>
    </i>
    <i>
      <x v="7"/>
    </i>
    <i>
      <x v="9"/>
    </i>
    <i t="grand">
      <x/>
    </i>
  </rowItems>
  <colFields count="1">
    <field x="3"/>
  </colFields>
  <colItems count="4">
    <i>
      <x/>
    </i>
    <i>
      <x v="1"/>
    </i>
    <i>
      <x v="2"/>
    </i>
    <i t="grand">
      <x/>
    </i>
  </colItems>
  <dataFields count="1">
    <dataField name="Summe von Betrag" fld="2" baseField="0" baseItem="0" numFmtId="168"/>
  </dataFields>
  <chartFormats count="3">
    <chartFormat chart="17" format="6" series="1">
      <pivotArea type="data" outline="0" fieldPosition="0">
        <references count="2">
          <reference field="4294967294" count="1" selected="0">
            <x v="0"/>
          </reference>
          <reference field="3" count="1" selected="0">
            <x v="0"/>
          </reference>
        </references>
      </pivotArea>
    </chartFormat>
    <chartFormat chart="17" format="7" series="1">
      <pivotArea type="data" outline="0" fieldPosition="0">
        <references count="2">
          <reference field="4294967294" count="1" selected="0">
            <x v="0"/>
          </reference>
          <reference field="3" count="1" selected="0">
            <x v="2"/>
          </reference>
        </references>
      </pivotArea>
    </chartFormat>
    <chartFormat chart="17" format="8" series="1">
      <pivotArea type="data" outline="0" fieldPosition="0">
        <references count="2">
          <reference field="4294967294" count="1" selected="0">
            <x v="0"/>
          </reference>
          <reference field="3" count="1" selected="0">
            <x v="1"/>
          </reference>
        </references>
      </pivotArea>
    </chartFormat>
  </chartFormats>
  <pivotTableStyleInfo name="PivotTable-Daten „Monatliche Übersicht“" showRowHeaders="1" showColHeaders="1" showRowStripes="0" showColStripes="0" showLastColumn="1"/>
  <extLst>
    <ext xmlns:x14="http://schemas.microsoft.com/office/spreadsheetml/2009/9/main" uri="{962EF5D1-5CA2-4c93-8EF4-DBF5C05439D2}">
      <x14:pivotTableDefinition xmlns:xm="http://schemas.microsoft.com/office/excel/2006/main" altTextSummary="Diese PivotTable ist die Datenquelle für das PivotChart „Kontoübersicht“ auf dem Blatt „Monatliche Übersicht“" hideValuesRow="1"/>
    </ext>
    <ext xmlns:xpdl="http://schemas.microsoft.com/office/spreadsheetml/2016/pivotdefaultlayout" uri="{747A6164-185A-40DC-8AA5-F01512510D54}">
      <xpdl:pivotTableDefinition16/>
    </ext>
  </extLst>
</pivotTabl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eschreibung" xr10:uid="{6BEF9748-1864-40B3-B5B1-365699189339}" sourceName="Beschreibung">
  <pivotTables>
    <pivotTable tabId="3" name="PivotTableKontoübersicht"/>
  </pivotTables>
  <data>
    <tabular pivotCacheId="2">
      <items count="7">
        <i x="4" s="1"/>
        <i x="5" s="1"/>
        <i x="0" s="1"/>
        <i x="2" s="1"/>
        <i x="1" s="1"/>
        <i x="3" s="1"/>
        <i x="6" s="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onto" xr10:uid="{D70F75B8-C4D6-475B-B3CC-5886A5322858}" sourceName="Konto">
  <pivotTables>
    <pivotTable tabId="3" name="PivotTableKontoübersicht"/>
  </pivotTables>
  <data>
    <tabular pivotCacheId="2">
      <items count="3">
        <i x="0" s="1"/>
        <i x="2"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eschreibung21" xr10:uid="{00000000-0013-0000-FFFF-FFFF03000000}" sourceName="Beschreibung">
  <extLst>
    <x:ext xmlns:x15="http://schemas.microsoft.com/office/spreadsheetml/2010/11/main" uri="{2F2917AC-EB37-4324-AD4E-5DD8C200BD13}">
      <x15:tableSlicerCache tableId="3" column="2"/>
    </x:ext>
  </extLst>
</slicerCacheDefinition>
</file>

<file path=xl/slicerCaches/slicerCache4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onto11" xr10:uid="{00000000-0013-0000-FFFF-FFFF04000000}" sourceName="Konto">
  <extLst>
    <x:ext xmlns:x15="http://schemas.microsoft.com/office/spreadsheetml/2010/11/main" uri="{2F2917AC-EB37-4324-AD4E-5DD8C200BD13}">
      <x15:tableSlicerCache tableId="3" column="4"/>
    </x:ext>
  </extLst>
</slicerCacheDefinition>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eschreibung 2" xr10:uid="{00000000-0014-0000-FFFF-FFFF01000000}" cache="Datenschnitt_Beschreibung21" caption="Beschreibung" style="Ausgabenüberwachung" rowHeight="209550"/>
  <slicer name="Konto 2" xr10:uid="{00000000-0014-0000-FFFF-FFFF02000000}" cache="Datenschnitt_Konto11" caption="Konto" style="Ausgabenüberwachung" rowHeight="2095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eschreibung" xr10:uid="{75817037-99B2-491B-AC14-BB8D646B2E5B}" cache="Datenschnitt_Beschreibung" caption="Beschreibung" style="Ausgabenüberwachung" rowHeight="241300"/>
  <slicer name="Konto" xr10:uid="{2AF8073E-B9C6-4BE5-B018-DBD8F64A73BF}" cache="Datenschnitt_Konto" caption="Konto" style="Ausgabenüberwachung" rowHeight="241300"/>
</slicer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Bargeldübersicht" displayName="TabelleBargeldzusammenfassung" ref="D4:G8" totalsRowCount="1" headerRowDxfId="36" dataDxfId="35" totalsRowDxfId="34">
  <tableColumns count="4">
    <tableColumn id="1" xr3:uid="{00000000-0010-0000-0000-000001000000}" name="Konto" totalsRowLabel=" Ergebnis " dataDxfId="17" totalsRowDxfId="16"/>
    <tableColumn id="3" xr3:uid="{00000000-0010-0000-0000-000003000000}" name="Bargeld bei Start" totalsRowFunction="sum" dataDxfId="15" totalsRowDxfId="14" dataCellStyle="Währung"/>
    <tableColumn id="2" xr3:uid="{00000000-0010-0000-0000-000002000000}" name="Ausgaben gesamt" totalsRowFunction="sum" dataDxfId="13" totalsRowDxfId="12" dataCellStyle="Währung">
      <calculatedColumnFormula>SUMIF(Barausgaben[Konto],"=" &amp;TabelleBargeldzusammenfassung[[#This Row],[Konto]],Barausgaben[Betrag])</calculatedColumnFormula>
    </tableColumn>
    <tableColumn id="4" xr3:uid="{00000000-0010-0000-0000-000004000000}" name="Verbleibendes Bargeld" totalsRowFunction="sum" dataDxfId="11" totalsRowDxfId="10" dataCellStyle="Währung">
      <calculatedColumnFormula>TabelleBargeldzusammenfassung[[#This Row],[Bargeld bei Start]]-TabelleBargeldzusammenfassung[[#This Row],[Ausgaben gesamt]]</calculatedColumnFormula>
    </tableColumn>
  </tableColumns>
  <tableStyleInfo name="TabelleBargeldzusammenfassung" showFirstColumn="0" showLastColumn="0" showRowStripes="0" showColumnStripes="1"/>
  <extLst>
    <ext xmlns:x14="http://schemas.microsoft.com/office/spreadsheetml/2009/9/main" uri="{504A1905-F514-4f6f-8877-14C23A59335A}">
      <x14:table altTextSummary="Geben Sie in dieser Tabelle „Kontotyp“ und „Anfänglicher Geldbetrag“ ein. Gesamtausgaben und verbleibendes Bargeld werden automatisch berechne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Barausgaben" displayName="Barausgaben" ref="B4:E16" headerRowDxfId="6" dataDxfId="5">
  <autoFilter ref="B4:E16" xr:uid="{00000000-0009-0000-0100-000003000000}"/>
  <tableColumns count="4">
    <tableColumn id="1" xr3:uid="{00000000-0010-0000-0100-000001000000}" name="Datum" totalsRowLabel="Ergebnis" dataDxfId="4"/>
    <tableColumn id="2" xr3:uid="{00000000-0010-0000-0100-000002000000}" name="Beschreibung" dataDxfId="3"/>
    <tableColumn id="3" xr3:uid="{00000000-0010-0000-0100-000003000000}" name="Betrag" totalsRowFunction="sum" dataDxfId="1" totalsRowDxfId="2" dataCellStyle="Währung"/>
    <tableColumn id="4" xr3:uid="{00000000-0010-0000-0100-000004000000}" name="Konto" dataDxfId="0"/>
  </tableColumns>
  <tableStyleInfo name="Tabelle „Barausgaben“" showFirstColumn="0" showLastColumn="0" showRowStripes="1" showColumnStripes="1"/>
  <extLst>
    <ext xmlns:x14="http://schemas.microsoft.com/office/spreadsheetml/2009/9/main" uri="{504A1905-F514-4f6f-8877-14C23A59335A}">
      <x14:table altTextSummary="Geben Sie in dieser Tabelle Datum, Beschreibung und ausgegebenen Betrag ein. Kontotyp auswählen"/>
    </ext>
  </extLst>
</table>
</file>

<file path=xl/theme/theme1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Personal Money Track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 Type="http://schemas.microsoft.com/office/2007/relationships/slicer" Target="/xl/slicers/slicer12.xml" Id="rId4"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 Type="http://schemas.microsoft.com/office/2007/relationships/slicer" Target="/xl/slicers/slicer2.xml" Id="rId4"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2" /><Relationship Type="http://schemas.openxmlformats.org/officeDocument/2006/relationships/pivotTable" Target="/xl/pivotTables/pivotTable22.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autoPageBreaks="0"/>
  </sheetPr>
  <dimension ref="B1:G23"/>
  <sheetViews>
    <sheetView showGridLines="0" tabSelected="1" zoomScaleNormal="100" workbookViewId="0"/>
  </sheetViews>
  <sheetFormatPr baseColWidth="10" defaultColWidth="9.140625" defaultRowHeight="30" customHeight="1" x14ac:dyDescent="0.25"/>
  <cols>
    <col min="1" max="1" width="2.28515625" customWidth="1"/>
    <col min="2" max="2" width="15.28515625" customWidth="1"/>
    <col min="3" max="3" width="7.5703125" customWidth="1"/>
    <col min="4" max="4" width="18.7109375" customWidth="1"/>
    <col min="5" max="5" width="26.140625" customWidth="1"/>
    <col min="6" max="6" width="21.28515625" customWidth="1"/>
    <col min="7" max="7" width="25.85546875" customWidth="1"/>
    <col min="8" max="8" width="5.5703125" customWidth="1"/>
    <col min="9" max="9" width="14.85546875" bestFit="1" customWidth="1"/>
    <col min="10" max="10" width="16.28515625" bestFit="1" customWidth="1"/>
    <col min="11" max="12" width="12.7109375" customWidth="1"/>
  </cols>
  <sheetData>
    <row r="1" spans="2:7" ht="18.75" customHeight="1" x14ac:dyDescent="0.25">
      <c r="B1" s="27" t="s">
        <v>0</v>
      </c>
      <c r="C1" s="27"/>
      <c r="D1" s="27"/>
      <c r="E1" s="27"/>
      <c r="F1" s="27"/>
    </row>
    <row r="2" spans="2:7" ht="18.75" customHeight="1" x14ac:dyDescent="0.25">
      <c r="B2" s="28"/>
      <c r="C2" s="28"/>
      <c r="D2" s="28"/>
      <c r="E2" s="28"/>
      <c r="F2" s="28"/>
      <c r="G2" s="9" t="s">
        <v>10</v>
      </c>
    </row>
    <row r="3" spans="2:7" ht="50.1" customHeight="1" x14ac:dyDescent="0.35">
      <c r="B3" s="31"/>
      <c r="C3" s="31"/>
      <c r="D3" s="24" t="s">
        <v>3</v>
      </c>
      <c r="E3" s="24"/>
    </row>
    <row r="4" spans="2:7" ht="30" customHeight="1" x14ac:dyDescent="0.25">
      <c r="B4" s="29" t="s">
        <v>1</v>
      </c>
      <c r="D4" s="2" t="s">
        <v>4</v>
      </c>
      <c r="E4" s="3" t="s">
        <v>8</v>
      </c>
      <c r="F4" s="3" t="s">
        <v>9</v>
      </c>
      <c r="G4" s="3" t="s">
        <v>11</v>
      </c>
    </row>
    <row r="5" spans="2:7" ht="30" customHeight="1" x14ac:dyDescent="0.25">
      <c r="B5" s="30"/>
      <c r="D5" s="8" t="s">
        <v>5</v>
      </c>
      <c r="E5" s="36">
        <v>3000</v>
      </c>
      <c r="F5" s="36">
        <f>SUMIF(Barausgaben[Konto],"=" &amp;TabelleBargeldzusammenfassung[[#This Row],[Konto]],Barausgaben[Betrag])</f>
        <v>496</v>
      </c>
      <c r="G5" s="36">
        <f>TabelleBargeldzusammenfassung[[#This Row],[Bargeld bei Start]]-TabelleBargeldzusammenfassung[[#This Row],[Ausgaben gesamt]]</f>
        <v>2504</v>
      </c>
    </row>
    <row r="6" spans="2:7" ht="30" customHeight="1" x14ac:dyDescent="0.25">
      <c r="B6" s="30"/>
      <c r="D6" s="8" t="s">
        <v>6</v>
      </c>
      <c r="E6" s="36">
        <v>500</v>
      </c>
      <c r="F6" s="36">
        <f>SUMIF(Barausgaben[Konto],"=" &amp;TabelleBargeldzusammenfassung[[#This Row],[Konto]],Barausgaben[Betrag])</f>
        <v>450</v>
      </c>
      <c r="G6" s="36">
        <f>TabelleBargeldzusammenfassung[[#This Row],[Bargeld bei Start]]-TabelleBargeldzusammenfassung[[#This Row],[Ausgaben gesamt]]</f>
        <v>50</v>
      </c>
    </row>
    <row r="7" spans="2:7" ht="30" customHeight="1" x14ac:dyDescent="0.25">
      <c r="B7" s="30"/>
      <c r="D7" s="8" t="s">
        <v>7</v>
      </c>
      <c r="E7" s="36">
        <v>200</v>
      </c>
      <c r="F7" s="36">
        <f>SUMIF(Barausgaben[Konto],"=" &amp;TabelleBargeldzusammenfassung[[#This Row],[Konto]],Barausgaben[Betrag])</f>
        <v>30</v>
      </c>
      <c r="G7" s="36">
        <f>TabelleBargeldzusammenfassung[[#This Row],[Bargeld bei Start]]-TabelleBargeldzusammenfassung[[#This Row],[Ausgaben gesamt]]</f>
        <v>170</v>
      </c>
    </row>
    <row r="8" spans="2:7" ht="30" customHeight="1" x14ac:dyDescent="0.25">
      <c r="B8" s="30"/>
      <c r="D8" s="8" t="s">
        <v>41</v>
      </c>
      <c r="E8" s="17">
        <f>SUBTOTAL(109,TabelleBargeldzusammenfassung[Bargeld bei Start])</f>
        <v>3700</v>
      </c>
      <c r="F8" s="17">
        <f>SUBTOTAL(109,TabelleBargeldzusammenfassung[Ausgaben gesamt])</f>
        <v>976</v>
      </c>
      <c r="G8" s="17">
        <f>SUBTOTAL(109,TabelleBargeldzusammenfassung[Verbleibendes Bargeld])</f>
        <v>2724</v>
      </c>
    </row>
    <row r="9" spans="2:7" ht="30" customHeight="1" x14ac:dyDescent="0.25">
      <c r="B9" s="30"/>
    </row>
    <row r="10" spans="2:7" ht="30" customHeight="1" x14ac:dyDescent="0.25">
      <c r="B10" s="30"/>
    </row>
    <row r="11" spans="2:7" ht="30" customHeight="1" x14ac:dyDescent="0.25">
      <c r="B11" s="30"/>
    </row>
    <row r="12" spans="2:7" ht="30" customHeight="1" x14ac:dyDescent="0.25">
      <c r="B12" s="30"/>
    </row>
    <row r="13" spans="2:7" ht="30" customHeight="1" x14ac:dyDescent="0.25">
      <c r="B13" s="30"/>
    </row>
    <row r="14" spans="2:7" ht="30" customHeight="1" x14ac:dyDescent="0.25">
      <c r="B14" s="30"/>
    </row>
    <row r="15" spans="2:7" ht="30" customHeight="1" x14ac:dyDescent="0.25">
      <c r="B15" s="30"/>
    </row>
    <row r="16" spans="2:7" ht="30" customHeight="1" x14ac:dyDescent="0.25">
      <c r="B16" s="30"/>
    </row>
    <row r="17" spans="2:2" ht="30" customHeight="1" x14ac:dyDescent="0.25">
      <c r="B17" s="30"/>
    </row>
    <row r="18" spans="2:2" ht="30" customHeight="1" x14ac:dyDescent="0.25">
      <c r="B18" s="30"/>
    </row>
    <row r="19" spans="2:2" ht="30" customHeight="1" x14ac:dyDescent="0.25">
      <c r="B19" s="30"/>
    </row>
    <row r="20" spans="2:2" ht="30" customHeight="1" x14ac:dyDescent="0.25">
      <c r="B20" s="25" t="s">
        <v>2</v>
      </c>
    </row>
    <row r="21" spans="2:2" ht="30" customHeight="1" x14ac:dyDescent="0.25">
      <c r="B21" s="26"/>
    </row>
    <row r="22" spans="2:2" ht="30" customHeight="1" x14ac:dyDescent="0.25">
      <c r="B22" s="22">
        <f>TabelleBargeldzusammenfassung[[#Totals],[Verbleibendes Bargeld]]/TabelleBargeldzusammenfassung[[#Totals],[Bargeld bei Start]]</f>
        <v>0.73621621621621625</v>
      </c>
    </row>
    <row r="23" spans="2:2" ht="30" customHeight="1" x14ac:dyDescent="0.25">
      <c r="B23" s="23"/>
    </row>
  </sheetData>
  <mergeCells count="6">
    <mergeCell ref="B22:B23"/>
    <mergeCell ref="D3:E3"/>
    <mergeCell ref="B20:B21"/>
    <mergeCell ref="B1:F2"/>
    <mergeCell ref="B4:B19"/>
    <mergeCell ref="B3:C3"/>
  </mergeCells>
  <conditionalFormatting sqref="B22">
    <cfRule type="expression" dxfId="9" priority="7" stopIfTrue="1">
      <formula>$B$22&gt;=0.5</formula>
    </cfRule>
    <cfRule type="expression" dxfId="8" priority="8" stopIfTrue="1">
      <formula>AND($B$22&gt;=0.25,$B$22&lt;0.5)</formula>
    </cfRule>
    <cfRule type="expression" dxfId="7" priority="9" stopIfTrue="1">
      <formula>$B$22&lt;0.25</formula>
    </cfRule>
  </conditionalFormatting>
  <dataValidations count="10">
    <dataValidation allowBlank="1" showInputMessage="1" showErrorMessage="1" prompt="Erstellen Sie in dieser Arbeitsmappe einen persönliche Ausgabenüberwachung. Diagramm ist in Zelle B4. Prozentsatz des Restbarguthabens wird automatisch in Zelle B22 berechnet" sqref="A1" xr:uid="{00000000-0002-0000-0000-000000000000}"/>
    <dataValidation allowBlank="1" showInputMessage="1" showErrorMessage="1" prompt="Navigationslink zum Arbeitsblatt „Barausgaben“" sqref="G2" xr:uid="{00000000-0002-0000-0000-000001000000}"/>
    <dataValidation allowBlank="1" showInputMessage="1" showErrorMessage="1" prompt="Geben Sie die Bargelddetails in die Tabelle unten ein" sqref="D3:E3" xr:uid="{00000000-0002-0000-0000-000002000000}"/>
    <dataValidation allowBlank="1" showInputMessage="1" showErrorMessage="1" prompt="Geben Sie in dieser Spalte unter dieser Überschrift den „Kontotyp“ ein" sqref="D4" xr:uid="{00000000-0002-0000-0000-000003000000}"/>
    <dataValidation allowBlank="1" showInputMessage="1" showErrorMessage="1" prompt="Geben Sie in dieser Spalte unter dieser Überschrift das „Startbarguthaben“ ein" sqref="E4" xr:uid="{00000000-0002-0000-0000-000004000000}"/>
    <dataValidation allowBlank="1" showInputMessage="1" showErrorMessage="1" prompt="„Gesamtausgabenbetrag“ wird in dieser Spalte unter dieser Überschrift automatisch berechnet" sqref="F4" xr:uid="{00000000-0002-0000-0000-000005000000}"/>
    <dataValidation allowBlank="1" showInputMessage="1" showErrorMessage="1" prompt="Das „Restbarguthaben“ wird in dieser Spalte unter dieser Überschrift automatisch berechnet" sqref="G4" xr:uid="{00000000-0002-0000-0000-000006000000}"/>
    <dataValidation allowBlank="1" showInputMessage="1" showErrorMessage="1" prompt="Der Titel dieses Arbeitsblatts befindet sich in dieser Zelle. Geben Sie beginnend in Zelle D4 Details in der Tabelle „Bargeldübersicht“ auf diesem Arbeitsblatt ein. Wählen Sie Zelle G2, um zum Arbeitsblatt „Barausgaben“ zu navigieren" sqref="B1:F2" xr:uid="{00000000-0002-0000-0000-000007000000}"/>
    <dataValidation allowBlank="1" showInputMessage="1" showErrorMessage="1" prompt="Der Prozentsatz des „Restbarguthaben“ wird automatisch in der Zelle unten berechnet" sqref="B20:B21" xr:uid="{00000000-0002-0000-0000-000008000000}"/>
    <dataValidation allowBlank="1" showInputMessage="1" showErrorMessage="1" prompt="Der Prozentsatz des „Restbarguthaben“ wird automatisch in dieser Zelle berechnet" sqref="B22:B23" xr:uid="{00000000-0002-0000-0000-000009000000}"/>
  </dataValidations>
  <hyperlinks>
    <hyperlink ref="G2" location="Barausgaben!A1" tooltip="Auswählen, um zum Arbeitsblatt „Barausgaben“ zu navigieren" display="Barausgaben &gt;" xr:uid="{00000000-0004-0000-0000-000000000000}"/>
  </hyperlinks>
  <printOptions horizontalCentered="1"/>
  <pageMargins left="0.7" right="0.7" top="0.75" bottom="0.75" header="0.3" footer="0.3"/>
  <pageSetup paperSize="9" scale="96" fitToHeight="0" orientation="portrait" r:id="rId1"/>
  <headerFooter differentFirst="1"/>
  <colBreaks count="1" manualBreakCount="1">
    <brk id="6" max="1048575" man="1"/>
  </colBreaks>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sheetPr>
  <dimension ref="B1:G16"/>
  <sheetViews>
    <sheetView showGridLines="0" zoomScaleNormal="100" workbookViewId="0"/>
  </sheetViews>
  <sheetFormatPr baseColWidth="10" defaultColWidth="9.140625" defaultRowHeight="30" customHeight="1" x14ac:dyDescent="0.25"/>
  <cols>
    <col min="1" max="1" width="2.28515625" customWidth="1"/>
    <col min="2" max="2" width="18.7109375" customWidth="1"/>
    <col min="3" max="3" width="30" customWidth="1"/>
    <col min="4" max="4" width="19.7109375" customWidth="1"/>
    <col min="5" max="6" width="21.7109375" customWidth="1"/>
    <col min="7" max="7" width="14" customWidth="1"/>
    <col min="8" max="8" width="5.5703125" customWidth="1"/>
    <col min="9" max="9" width="14.85546875" bestFit="1" customWidth="1"/>
    <col min="10" max="10" width="16.28515625" bestFit="1" customWidth="1"/>
    <col min="11" max="12" width="12.7109375" customWidth="1"/>
  </cols>
  <sheetData>
    <row r="1" spans="2:7" ht="18.75" customHeight="1" x14ac:dyDescent="0.25">
      <c r="B1" s="27" t="s">
        <v>0</v>
      </c>
      <c r="C1" s="27"/>
      <c r="D1" s="27"/>
      <c r="E1" s="10"/>
    </row>
    <row r="2" spans="2:7" ht="18.75" customHeight="1" x14ac:dyDescent="0.25">
      <c r="B2" s="28"/>
      <c r="C2" s="28"/>
      <c r="D2" s="28"/>
      <c r="E2" s="11" t="s">
        <v>23</v>
      </c>
      <c r="F2" s="9" t="s">
        <v>24</v>
      </c>
    </row>
    <row r="3" spans="2:7" ht="50.1" customHeight="1" x14ac:dyDescent="0.35">
      <c r="B3" s="24" t="s">
        <v>12</v>
      </c>
      <c r="C3" s="24"/>
    </row>
    <row r="4" spans="2:7" ht="30" customHeight="1" x14ac:dyDescent="0.25">
      <c r="B4" s="6" t="s">
        <v>13</v>
      </c>
      <c r="C4" s="6" t="s">
        <v>14</v>
      </c>
      <c r="D4" s="4" t="s">
        <v>22</v>
      </c>
      <c r="E4" s="6" t="s">
        <v>4</v>
      </c>
      <c r="F4" s="32" t="s">
        <v>25</v>
      </c>
      <c r="G4" s="32"/>
    </row>
    <row r="5" spans="2:7" ht="30" customHeight="1" x14ac:dyDescent="0.25">
      <c r="B5" s="5">
        <f ca="1">TODAY()+105</f>
        <v>45009</v>
      </c>
      <c r="C5" s="7" t="s">
        <v>15</v>
      </c>
      <c r="D5" s="14">
        <v>40</v>
      </c>
      <c r="E5" s="7" t="s">
        <v>5</v>
      </c>
      <c r="F5" s="32"/>
      <c r="G5" s="32"/>
    </row>
    <row r="6" spans="2:7" ht="30" customHeight="1" x14ac:dyDescent="0.25">
      <c r="B6" s="5">
        <f ca="1">TODAY()+106</f>
        <v>45010</v>
      </c>
      <c r="C6" s="7" t="s">
        <v>16</v>
      </c>
      <c r="D6" s="14">
        <v>5</v>
      </c>
      <c r="E6" s="7" t="s">
        <v>5</v>
      </c>
      <c r="F6" s="32"/>
      <c r="G6" s="32"/>
    </row>
    <row r="7" spans="2:7" ht="30" customHeight="1" x14ac:dyDescent="0.25">
      <c r="B7" s="5">
        <f ca="1">TODAY()+107</f>
        <v>45011</v>
      </c>
      <c r="C7" s="7" t="s">
        <v>17</v>
      </c>
      <c r="D7" s="14">
        <v>230</v>
      </c>
      <c r="E7" s="7" t="s">
        <v>6</v>
      </c>
      <c r="F7" s="32"/>
      <c r="G7" s="32"/>
    </row>
    <row r="8" spans="2:7" ht="30" customHeight="1" x14ac:dyDescent="0.25">
      <c r="B8" s="5">
        <f ca="1">TODAY()+135</f>
        <v>45039</v>
      </c>
      <c r="C8" s="7" t="s">
        <v>18</v>
      </c>
      <c r="D8" s="14">
        <v>70</v>
      </c>
      <c r="E8" s="7" t="s">
        <v>5</v>
      </c>
      <c r="F8" s="32" t="s">
        <v>26</v>
      </c>
      <c r="G8" s="32"/>
    </row>
    <row r="9" spans="2:7" ht="30" customHeight="1" x14ac:dyDescent="0.25">
      <c r="B9" s="5">
        <f ca="1">TODAY()+139</f>
        <v>45043</v>
      </c>
      <c r="C9" s="7" t="s">
        <v>19</v>
      </c>
      <c r="D9" s="14">
        <v>53</v>
      </c>
      <c r="E9" s="7" t="s">
        <v>5</v>
      </c>
      <c r="F9" s="32"/>
      <c r="G9" s="32"/>
    </row>
    <row r="10" spans="2:7" ht="30" customHeight="1" x14ac:dyDescent="0.25">
      <c r="B10" s="5">
        <f ca="1">TODAY()+162</f>
        <v>45066</v>
      </c>
      <c r="C10" s="7" t="s">
        <v>20</v>
      </c>
      <c r="D10" s="14">
        <v>100</v>
      </c>
      <c r="E10" s="7" t="s">
        <v>6</v>
      </c>
      <c r="F10" s="32"/>
      <c r="G10" s="32"/>
    </row>
    <row r="11" spans="2:7" ht="30" customHeight="1" x14ac:dyDescent="0.25">
      <c r="B11" s="5">
        <f ca="1">TODAY()+167</f>
        <v>45071</v>
      </c>
      <c r="C11" s="7" t="s">
        <v>17</v>
      </c>
      <c r="D11" s="14">
        <v>230</v>
      </c>
      <c r="E11" s="7" t="s">
        <v>5</v>
      </c>
      <c r="F11" s="32"/>
      <c r="G11" s="32"/>
    </row>
    <row r="12" spans="2:7" ht="30" customHeight="1" x14ac:dyDescent="0.25">
      <c r="B12" s="5">
        <f ca="1">TODAY()+198</f>
        <v>45102</v>
      </c>
      <c r="C12" s="7" t="s">
        <v>18</v>
      </c>
      <c r="D12" s="14">
        <v>70</v>
      </c>
      <c r="E12" s="7" t="s">
        <v>6</v>
      </c>
      <c r="F12" s="32"/>
      <c r="G12" s="32"/>
    </row>
    <row r="13" spans="2:7" ht="30" customHeight="1" x14ac:dyDescent="0.25">
      <c r="B13" s="5">
        <f ca="1">TODAY()+212</f>
        <v>45116</v>
      </c>
      <c r="C13" s="7" t="s">
        <v>15</v>
      </c>
      <c r="D13" s="14">
        <v>30</v>
      </c>
      <c r="E13" s="7" t="s">
        <v>5</v>
      </c>
      <c r="F13" s="32"/>
      <c r="G13" s="32"/>
    </row>
    <row r="14" spans="2:7" ht="30" customHeight="1" x14ac:dyDescent="0.25">
      <c r="B14" s="5">
        <f ca="1">TODAY()+225</f>
        <v>45129</v>
      </c>
      <c r="C14" s="7" t="s">
        <v>15</v>
      </c>
      <c r="D14" s="14">
        <v>50</v>
      </c>
      <c r="E14" s="7" t="s">
        <v>6</v>
      </c>
      <c r="F14" s="32"/>
      <c r="G14" s="32"/>
    </row>
    <row r="15" spans="2:7" ht="30" customHeight="1" x14ac:dyDescent="0.25">
      <c r="B15" s="5">
        <f ca="1">TODAY()+232</f>
        <v>45136</v>
      </c>
      <c r="C15" s="7" t="s">
        <v>15</v>
      </c>
      <c r="D15" s="14">
        <v>30</v>
      </c>
      <c r="E15" s="7" t="s">
        <v>7</v>
      </c>
      <c r="F15" s="32"/>
      <c r="G15" s="32"/>
    </row>
    <row r="16" spans="2:7" ht="30" customHeight="1" x14ac:dyDescent="0.25">
      <c r="B16" s="5">
        <f ca="1">TODAY()+283</f>
        <v>45187</v>
      </c>
      <c r="C16" s="7" t="s">
        <v>21</v>
      </c>
      <c r="D16" s="14">
        <v>68</v>
      </c>
      <c r="E16" s="7" t="s">
        <v>5</v>
      </c>
    </row>
  </sheetData>
  <mergeCells count="4">
    <mergeCell ref="B1:D2"/>
    <mergeCell ref="B3:C3"/>
    <mergeCell ref="F8:G15"/>
    <mergeCell ref="F4:G7"/>
  </mergeCells>
  <dataValidations count="9">
    <dataValidation allowBlank="1" showInputMessage="1" showErrorMessage="1" prompt="In diesem Arbeitsblatt „Barausgaben“ erstellen. Details in Tabelle „Barausgaben“ eingeben. Zelle E2 auswählen für Navigation zum Arbeitsblatt „Bargeldübersicht&quot; und Zelle F2 zur Navigation zum Arbeitsblatt „Monatliche Übersicht“." sqref="A1" xr:uid="{00000000-0002-0000-0100-000001000000}"/>
    <dataValidation allowBlank="1" showInputMessage="1" showErrorMessage="1" prompt="Der Titel dieses Arbeitsblatts befindet sich in dieser Zelle" sqref="B1" xr:uid="{00000000-0002-0000-0100-000002000000}"/>
    <dataValidation allowBlank="1" showInputMessage="1" showErrorMessage="1" prompt="Navigationslink zum Arbeitsblatt „Bargeldübersicht“" sqref="E2" xr:uid="{00000000-0002-0000-0100-000003000000}"/>
    <dataValidation allowBlank="1" showInputMessage="1" showErrorMessage="1" prompt="Navigationslink zum Arbeitsblatt „Monatliche Übersicht“" sqref="F2" xr:uid="{00000000-0002-0000-0100-000004000000}"/>
    <dataValidation allowBlank="1" showInputMessage="1" showErrorMessage="1" prompt="Geben Sie die Details in der nachstehenden Tabelle ein. Datenschnitte zum Filtern von Tabellendaten nach „Konto“ und „Beschreibung“ befinden sich in den Zellen F4 und F8" sqref="B3:C3" xr:uid="{00000000-0002-0000-0100-000005000000}"/>
    <dataValidation allowBlank="1" showInputMessage="1" showErrorMessage="1" prompt="Geben Sie in dieser Spalte unter dieser Überschrift das „Datum“ ein. Verwenden Sie Überschriftsfilter, um bestimmte Einträge zu finden" sqref="B4" xr:uid="{00000000-0002-0000-0100-000006000000}"/>
    <dataValidation allowBlank="1" showInputMessage="1" showErrorMessage="1" prompt="Geben Sie in dieser Spalte unter dieser Überschrift die „Beschreibung“ ein" sqref="C4" xr:uid="{00000000-0002-0000-0100-000007000000}"/>
    <dataValidation allowBlank="1" showInputMessage="1" showErrorMessage="1" prompt="Geben Sie in dieser Spalte unter dieser Überschrift den „Betrag“ ein" sqref="D4" xr:uid="{00000000-0002-0000-0100-000008000000}"/>
    <dataValidation allowBlank="1" showInputMessage="1" showErrorMessage="1" prompt="Wählen Sie in dieser Spalte unter dieser Überschrift den „Kontotyp“ aus. Drücken Sie ALT+NACH-UNTEN, um die Optionen anzuzeigen und dann NACH-UNTEN und EINGABE, um die Auswahl zu treffen." sqref="E4" xr:uid="{00000000-0002-0000-0100-000009000000}"/>
  </dataValidations>
  <hyperlinks>
    <hyperlink ref="F2" location="'Monatliche Übersicht'!A1" tooltip="Auswählen, um zum Arbeitsblatt „Monatliche Übersicht“ zu navigieren" display="Monatliche Übersicht &gt;" xr:uid="{00000000-0004-0000-0100-000000000000}"/>
    <hyperlink ref="E2" location="Bargeldübersicht!A1" tooltip="Auswählen, um zum Arbeitsblatt „Bargeldübersicht“ zu navigieren" display="&lt; Bargeldübersicht" xr:uid="{00000000-0004-0000-0100-000001000000}"/>
  </hyperlinks>
  <printOptions horizontalCentered="1"/>
  <pageMargins left="0.7" right="0.7" top="0.75" bottom="0.75" header="0.3" footer="0.3"/>
  <pageSetup paperSize="9" scale="95" fitToHeight="0" orientation="portrait" r:id="rId1"/>
  <headerFooter differentFirst="1"/>
  <colBreaks count="1" manualBreakCount="1">
    <brk id="5" max="1048575" man="1"/>
  </colBreaks>
  <drawing r:id="rId2"/>
  <tableParts count="1">
    <tablePart r:id="rId3"/>
  </tablePart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Wählen Sie einen „Kontotyp“ aus der Liste aus. Wählen Sie ABBRECHEN aus, drücken Sie ALT+NACH-UNTEN, um die Optionen anzuzeigen, und dann NACH-UNTEN und EINGABE, um die Auswahl zu treffen." xr:uid="{00000000-0002-0000-0100-000000000000}">
          <x14:formula1>
            <xm:f>Bargeldübersicht!$D$5:$D$7</xm:f>
          </x14:formula1>
          <xm:sqref>E5:E16</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sheetPr>
  <dimension ref="B1:G38"/>
  <sheetViews>
    <sheetView showGridLines="0" zoomScaleNormal="100" workbookViewId="0"/>
  </sheetViews>
  <sheetFormatPr baseColWidth="10" defaultColWidth="9.140625" defaultRowHeight="30" customHeight="1" x14ac:dyDescent="0.25"/>
  <cols>
    <col min="1" max="1" width="2.28515625" customWidth="1"/>
    <col min="2" max="2" width="32.42578125" customWidth="1"/>
    <col min="3" max="5" width="20.28515625" customWidth="1"/>
    <col min="6" max="6" width="24.140625" customWidth="1"/>
    <col min="7" max="7" width="4.28515625" customWidth="1"/>
  </cols>
  <sheetData>
    <row r="1" spans="2:7" ht="18.75" customHeight="1" x14ac:dyDescent="0.25">
      <c r="B1" s="27" t="s">
        <v>27</v>
      </c>
      <c r="C1" s="27"/>
      <c r="D1" s="27"/>
      <c r="E1" s="27"/>
    </row>
    <row r="2" spans="2:7" ht="18.75" customHeight="1" x14ac:dyDescent="0.25">
      <c r="B2" s="28"/>
      <c r="C2" s="28"/>
      <c r="D2" s="28"/>
      <c r="E2" s="28"/>
      <c r="F2" s="9" t="s">
        <v>31</v>
      </c>
    </row>
    <row r="3" spans="2:7" ht="35.450000000000003" customHeight="1" x14ac:dyDescent="0.25">
      <c r="B3" s="34" t="s">
        <v>42</v>
      </c>
      <c r="C3" s="34"/>
      <c r="D3" s="34"/>
      <c r="E3" s="34"/>
      <c r="F3" s="34"/>
    </row>
    <row r="4" spans="2:7" ht="27.6" customHeight="1" x14ac:dyDescent="0.35">
      <c r="B4" s="24" t="s">
        <v>28</v>
      </c>
      <c r="C4" s="24"/>
      <c r="D4" s="24"/>
      <c r="E4" s="24"/>
      <c r="F4" s="24"/>
      <c r="G4" s="24"/>
    </row>
    <row r="5" spans="2:7" ht="21.75" customHeight="1" x14ac:dyDescent="0.25">
      <c r="B5" s="32" t="s">
        <v>29</v>
      </c>
      <c r="C5" s="32"/>
      <c r="D5" s="32"/>
      <c r="E5" s="32"/>
      <c r="F5" s="32" t="s">
        <v>32</v>
      </c>
      <c r="G5" s="32"/>
    </row>
    <row r="6" spans="2:7" ht="21.75" customHeight="1" x14ac:dyDescent="0.25">
      <c r="B6" s="32"/>
      <c r="C6" s="32"/>
      <c r="D6" s="32"/>
      <c r="E6" s="32"/>
      <c r="F6" s="32"/>
      <c r="G6" s="32"/>
    </row>
    <row r="7" spans="2:7" ht="21.75" customHeight="1" x14ac:dyDescent="0.25">
      <c r="B7" s="32"/>
      <c r="C7" s="32"/>
      <c r="D7" s="32"/>
      <c r="E7" s="32"/>
      <c r="F7" s="32"/>
      <c r="G7" s="32"/>
    </row>
    <row r="8" spans="2:7" ht="21.75" customHeight="1" x14ac:dyDescent="0.25">
      <c r="B8" s="32"/>
      <c r="C8" s="32"/>
      <c r="D8" s="32"/>
      <c r="E8" s="32"/>
      <c r="F8" s="32"/>
      <c r="G8" s="32"/>
    </row>
    <row r="9" spans="2:7" ht="21.75" customHeight="1" x14ac:dyDescent="0.25">
      <c r="B9" s="32"/>
      <c r="C9" s="32"/>
      <c r="D9" s="32"/>
      <c r="E9" s="32"/>
      <c r="F9" s="32"/>
      <c r="G9" s="32"/>
    </row>
    <row r="10" spans="2:7" ht="21.75" customHeight="1" x14ac:dyDescent="0.25">
      <c r="B10" s="32"/>
      <c r="C10" s="32"/>
      <c r="D10" s="32"/>
      <c r="E10" s="32"/>
      <c r="F10" s="32" t="s">
        <v>33</v>
      </c>
      <c r="G10" s="32"/>
    </row>
    <row r="11" spans="2:7" ht="21.75" customHeight="1" x14ac:dyDescent="0.25">
      <c r="B11" s="32"/>
      <c r="C11" s="32"/>
      <c r="D11" s="32"/>
      <c r="E11" s="32"/>
      <c r="F11" s="32"/>
      <c r="G11" s="32"/>
    </row>
    <row r="12" spans="2:7" ht="21.75" customHeight="1" x14ac:dyDescent="0.25">
      <c r="B12" s="32"/>
      <c r="C12" s="32"/>
      <c r="D12" s="32"/>
      <c r="E12" s="32"/>
      <c r="F12" s="32"/>
      <c r="G12" s="32"/>
    </row>
    <row r="13" spans="2:7" ht="21.75" customHeight="1" x14ac:dyDescent="0.25">
      <c r="B13" s="32"/>
      <c r="C13" s="32"/>
      <c r="D13" s="32"/>
      <c r="E13" s="32"/>
      <c r="F13" s="32"/>
      <c r="G13" s="32"/>
    </row>
    <row r="14" spans="2:7" ht="21.75" customHeight="1" x14ac:dyDescent="0.25">
      <c r="B14" s="32"/>
      <c r="C14" s="32"/>
      <c r="D14" s="32"/>
      <c r="E14" s="32"/>
      <c r="F14" s="32"/>
      <c r="G14" s="32"/>
    </row>
    <row r="15" spans="2:7" ht="21.75" customHeight="1" x14ac:dyDescent="0.25">
      <c r="B15" s="32"/>
      <c r="C15" s="32"/>
      <c r="D15" s="32"/>
      <c r="E15" s="32"/>
      <c r="F15" s="32"/>
      <c r="G15" s="32"/>
    </row>
    <row r="16" spans="2:7" ht="21.75" customHeight="1" x14ac:dyDescent="0.25">
      <c r="B16" s="32"/>
      <c r="C16" s="32"/>
      <c r="D16" s="32"/>
      <c r="E16" s="32"/>
      <c r="F16" s="32"/>
      <c r="G16" s="32"/>
    </row>
    <row r="17" spans="2:7" ht="21.75" customHeight="1" x14ac:dyDescent="0.25">
      <c r="B17" s="32"/>
      <c r="C17" s="32"/>
      <c r="D17" s="32"/>
      <c r="E17" s="32"/>
      <c r="F17" s="32"/>
      <c r="G17" s="32"/>
    </row>
    <row r="18" spans="2:7" ht="41.25" customHeight="1" x14ac:dyDescent="0.25">
      <c r="B18" s="33" t="s">
        <v>30</v>
      </c>
      <c r="C18" s="33"/>
      <c r="D18" s="33"/>
      <c r="E18" s="33"/>
      <c r="F18" s="33"/>
      <c r="G18" s="12"/>
    </row>
    <row r="19" spans="2:7" ht="18.75" x14ac:dyDescent="0.25">
      <c r="B19" s="35" t="s">
        <v>43</v>
      </c>
      <c r="C19" s="18"/>
      <c r="D19" s="18"/>
      <c r="E19" s="18"/>
      <c r="F19" s="18"/>
    </row>
    <row r="20" spans="2:7" ht="15.75" x14ac:dyDescent="0.25">
      <c r="B20" s="18"/>
      <c r="C20" s="21" t="s">
        <v>5</v>
      </c>
      <c r="D20" s="21" t="s">
        <v>6</v>
      </c>
      <c r="E20" s="21" t="s">
        <v>7</v>
      </c>
      <c r="F20" s="19" t="s">
        <v>44</v>
      </c>
    </row>
    <row r="21" spans="2:7" ht="15" x14ac:dyDescent="0.25">
      <c r="B21" s="16" t="s">
        <v>45</v>
      </c>
      <c r="C21" s="17">
        <v>45</v>
      </c>
      <c r="D21" s="17">
        <v>230</v>
      </c>
      <c r="E21" s="17"/>
      <c r="F21" s="17">
        <v>275</v>
      </c>
    </row>
    <row r="22" spans="2:7" ht="15" x14ac:dyDescent="0.25">
      <c r="B22" s="20" t="s">
        <v>15</v>
      </c>
      <c r="C22" s="17">
        <v>40</v>
      </c>
      <c r="D22" s="17"/>
      <c r="E22" s="17"/>
      <c r="F22" s="17">
        <v>40</v>
      </c>
    </row>
    <row r="23" spans="2:7" ht="15" x14ac:dyDescent="0.25">
      <c r="B23" s="20" t="s">
        <v>17</v>
      </c>
      <c r="C23" s="17"/>
      <c r="D23" s="17">
        <v>230</v>
      </c>
      <c r="E23" s="17"/>
      <c r="F23" s="17">
        <v>230</v>
      </c>
    </row>
    <row r="24" spans="2:7" ht="15" x14ac:dyDescent="0.25">
      <c r="B24" s="20" t="s">
        <v>16</v>
      </c>
      <c r="C24" s="17">
        <v>5</v>
      </c>
      <c r="D24" s="17"/>
      <c r="E24" s="17"/>
      <c r="F24" s="17">
        <v>5</v>
      </c>
    </row>
    <row r="25" spans="2:7" ht="15" x14ac:dyDescent="0.25">
      <c r="B25" s="16" t="s">
        <v>37</v>
      </c>
      <c r="C25" s="17">
        <v>123</v>
      </c>
      <c r="D25" s="17"/>
      <c r="E25" s="17"/>
      <c r="F25" s="17">
        <v>123</v>
      </c>
    </row>
    <row r="26" spans="2:7" ht="15" x14ac:dyDescent="0.25">
      <c r="B26" s="20" t="s">
        <v>19</v>
      </c>
      <c r="C26" s="17">
        <v>53</v>
      </c>
      <c r="D26" s="17"/>
      <c r="E26" s="17"/>
      <c r="F26" s="17">
        <v>53</v>
      </c>
    </row>
    <row r="27" spans="2:7" ht="15" x14ac:dyDescent="0.25">
      <c r="B27" s="20" t="s">
        <v>18</v>
      </c>
      <c r="C27" s="17">
        <v>70</v>
      </c>
      <c r="D27" s="17"/>
      <c r="E27" s="17"/>
      <c r="F27" s="17">
        <v>70</v>
      </c>
    </row>
    <row r="28" spans="2:7" ht="15" x14ac:dyDescent="0.25">
      <c r="B28" s="16" t="s">
        <v>46</v>
      </c>
      <c r="C28" s="17">
        <v>230</v>
      </c>
      <c r="D28" s="17">
        <v>100</v>
      </c>
      <c r="E28" s="17"/>
      <c r="F28" s="17">
        <v>330</v>
      </c>
    </row>
    <row r="29" spans="2:7" ht="15" x14ac:dyDescent="0.25">
      <c r="B29" s="20" t="s">
        <v>20</v>
      </c>
      <c r="C29" s="17"/>
      <c r="D29" s="17">
        <v>100</v>
      </c>
      <c r="E29" s="17"/>
      <c r="F29" s="17">
        <v>100</v>
      </c>
    </row>
    <row r="30" spans="2:7" ht="15" x14ac:dyDescent="0.25">
      <c r="B30" s="20" t="s">
        <v>17</v>
      </c>
      <c r="C30" s="17">
        <v>230</v>
      </c>
      <c r="D30" s="17"/>
      <c r="E30" s="17"/>
      <c r="F30" s="17">
        <v>230</v>
      </c>
    </row>
    <row r="31" spans="2:7" ht="15" x14ac:dyDescent="0.25">
      <c r="B31" s="16" t="s">
        <v>38</v>
      </c>
      <c r="C31" s="17"/>
      <c r="D31" s="17">
        <v>70</v>
      </c>
      <c r="E31" s="17"/>
      <c r="F31" s="17">
        <v>70</v>
      </c>
    </row>
    <row r="32" spans="2:7" ht="15" x14ac:dyDescent="0.25">
      <c r="B32" s="20" t="s">
        <v>18</v>
      </c>
      <c r="C32" s="17"/>
      <c r="D32" s="17">
        <v>70</v>
      </c>
      <c r="E32" s="17"/>
      <c r="F32" s="17">
        <v>70</v>
      </c>
    </row>
    <row r="33" spans="2:6" ht="15" x14ac:dyDescent="0.25">
      <c r="B33" s="16" t="s">
        <v>39</v>
      </c>
      <c r="C33" s="17">
        <v>30</v>
      </c>
      <c r="D33" s="17">
        <v>50</v>
      </c>
      <c r="E33" s="17">
        <v>30</v>
      </c>
      <c r="F33" s="17">
        <v>110</v>
      </c>
    </row>
    <row r="34" spans="2:6" ht="15" x14ac:dyDescent="0.25">
      <c r="B34" s="20" t="s">
        <v>15</v>
      </c>
      <c r="C34" s="17">
        <v>30</v>
      </c>
      <c r="D34" s="17">
        <v>50</v>
      </c>
      <c r="E34" s="17">
        <v>30</v>
      </c>
      <c r="F34" s="17">
        <v>110</v>
      </c>
    </row>
    <row r="35" spans="2:6" ht="15" x14ac:dyDescent="0.25">
      <c r="B35" s="16" t="s">
        <v>40</v>
      </c>
      <c r="C35" s="17">
        <v>68</v>
      </c>
      <c r="D35" s="17"/>
      <c r="E35" s="17"/>
      <c r="F35" s="17">
        <v>68</v>
      </c>
    </row>
    <row r="36" spans="2:6" ht="15" x14ac:dyDescent="0.25">
      <c r="B36" s="20" t="s">
        <v>21</v>
      </c>
      <c r="C36" s="17">
        <v>68</v>
      </c>
      <c r="D36" s="17"/>
      <c r="E36" s="17"/>
      <c r="F36" s="17">
        <v>68</v>
      </c>
    </row>
    <row r="37" spans="2:6" ht="15" x14ac:dyDescent="0.25">
      <c r="B37" s="16" t="s">
        <v>44</v>
      </c>
      <c r="C37" s="17">
        <v>496</v>
      </c>
      <c r="D37" s="17">
        <v>450</v>
      </c>
      <c r="E37" s="17">
        <v>30</v>
      </c>
      <c r="F37" s="17">
        <v>976</v>
      </c>
    </row>
    <row r="38" spans="2:6" ht="15" x14ac:dyDescent="0.25"/>
  </sheetData>
  <mergeCells count="7">
    <mergeCell ref="B18:F18"/>
    <mergeCell ref="B1:E2"/>
    <mergeCell ref="B3:F3"/>
    <mergeCell ref="B5:E17"/>
    <mergeCell ref="F10:G17"/>
    <mergeCell ref="F5:G9"/>
    <mergeCell ref="B4:G4"/>
  </mergeCells>
  <dataValidations count="5">
    <dataValidation allowBlank="1" showInputMessage="1" showErrorMessage="1" prompt="In diesem Arbeitsblatt die „Monatliche Übersicht“ erstellen. Geben Sie Details in die PivotTable ein. Diagramm befindet sich in Zelle B5 und Datenschnitte in Zelle F5 und F10. Zelle F2 auswählen, um zum Arbeitsblatt „Bargeldübersicht“ zu navigieren" sqref="A1" xr:uid="{00000000-0002-0000-0200-000000000000}"/>
    <dataValidation allowBlank="1" showInputMessage="1" showErrorMessage="1" prompt="Der Titel dieses Arbeitsblatts befindet sich in dieser Zelle und ein Tipp in der darunterliegenden Zelle." sqref="B1" xr:uid="{00000000-0002-0000-0200-000001000000}"/>
    <dataValidation allowBlank="1" showInputMessage="1" showErrorMessage="1" prompt="Navigationslink zum Arbeitsblatt „Bargeldübersicht“" sqref="F2" xr:uid="{00000000-0002-0000-0200-000002000000}"/>
    <dataValidation allowBlank="1" showInputMessage="1" showErrorMessage="1" prompt="Das Diagramm „Kontoübersicht“ befindet sich in der Zelle unten. Dieses Diagramm wird basierend auf PivotTable im Arbeitsblatt „Diagrammdaten“ aktualisiert" sqref="B4" xr:uid="{00000000-0002-0000-0200-000003000000}"/>
    <dataValidation allowBlank="1" showInputMessage="1" showErrorMessage="1" prompt="„Ausgabenübersicht“-Details werden automatisch in untenstehender Tabelle aus der Tabelle „Barausgaben“ aktualisiert" sqref="B18:F18" xr:uid="{00000000-0002-0000-0200-000004000000}"/>
  </dataValidations>
  <hyperlinks>
    <hyperlink ref="F2" location="Barausgaben!A1" tooltip="Auswählen, um zum Arbeitsblatt „Barausgaben“ zu navigieren" display="&lt; Barausgaben" xr:uid="{00000000-0004-0000-0200-000000000000}"/>
  </hyperlinks>
  <printOptions horizontalCentered="1"/>
  <pageMargins left="0.7" right="0.7" top="0.75" bottom="0.75" header="0.3" footer="0.3"/>
  <pageSetup paperSize="9" fitToHeight="0" orientation="portrait" r:id="rId2"/>
  <headerFooter differentFirst="1"/>
  <drawing r:id="rId3"/>
  <extLst>
    <ext xmlns:x14="http://schemas.microsoft.com/office/spreadsheetml/2009/9/main" uri="{A8765BA9-456A-4dab-B4F3-ACF838C121DE}">
      <x14:slicerList>
        <x14:slicer r:id="rId4"/>
      </x14:slicerList>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B1:J11"/>
  <sheetViews>
    <sheetView showGridLines="0" zoomScaleNormal="100" workbookViewId="0"/>
  </sheetViews>
  <sheetFormatPr baseColWidth="10" defaultColWidth="9.140625" defaultRowHeight="30" customHeight="1" x14ac:dyDescent="0.25"/>
  <cols>
    <col min="1" max="1" width="2.28515625" customWidth="1"/>
    <col min="2" max="2" width="24.28515625" customWidth="1"/>
    <col min="3" max="3" width="24.85546875" customWidth="1"/>
    <col min="4" max="4" width="15.7109375" customWidth="1"/>
    <col min="5" max="5" width="12.42578125" customWidth="1"/>
    <col min="6" max="6" width="18" customWidth="1"/>
    <col min="7" max="7" width="11.85546875" customWidth="1"/>
  </cols>
  <sheetData>
    <row r="1" spans="2:10" ht="38.25" customHeight="1" x14ac:dyDescent="0.4">
      <c r="B1" s="28" t="s">
        <v>34</v>
      </c>
      <c r="C1" s="28"/>
      <c r="D1" s="1"/>
      <c r="E1" s="1"/>
      <c r="F1" s="1"/>
    </row>
    <row r="2" spans="2:10" ht="30" customHeight="1" x14ac:dyDescent="0.25">
      <c r="B2" s="13" t="s">
        <v>35</v>
      </c>
      <c r="C2" s="13"/>
      <c r="D2" s="13"/>
      <c r="E2" s="13"/>
      <c r="F2" s="13"/>
      <c r="G2" s="13"/>
      <c r="H2" s="13"/>
      <c r="I2" s="13"/>
      <c r="J2" s="13"/>
    </row>
    <row r="3" spans="2:10" ht="30" customHeight="1" x14ac:dyDescent="0.25">
      <c r="B3" s="15" t="s">
        <v>36</v>
      </c>
      <c r="C3" s="15" t="s">
        <v>47</v>
      </c>
    </row>
    <row r="4" spans="2:10" ht="30" customHeight="1" x14ac:dyDescent="0.25">
      <c r="B4" s="15" t="s">
        <v>48</v>
      </c>
      <c r="C4" t="s">
        <v>5</v>
      </c>
      <c r="D4" t="s">
        <v>6</v>
      </c>
      <c r="E4" t="s">
        <v>7</v>
      </c>
      <c r="F4" t="s">
        <v>44</v>
      </c>
    </row>
    <row r="5" spans="2:10" ht="30" customHeight="1" x14ac:dyDescent="0.25">
      <c r="B5" s="37" t="s">
        <v>45</v>
      </c>
      <c r="C5" s="17">
        <v>45</v>
      </c>
      <c r="D5" s="17">
        <v>230</v>
      </c>
      <c r="E5" s="17"/>
      <c r="F5" s="17">
        <v>275</v>
      </c>
    </row>
    <row r="6" spans="2:10" ht="30" customHeight="1" x14ac:dyDescent="0.25">
      <c r="B6" s="37" t="s">
        <v>37</v>
      </c>
      <c r="C6" s="17">
        <v>123</v>
      </c>
      <c r="D6" s="17"/>
      <c r="E6" s="17"/>
      <c r="F6" s="17">
        <v>123</v>
      </c>
    </row>
    <row r="7" spans="2:10" ht="30" customHeight="1" x14ac:dyDescent="0.25">
      <c r="B7" s="37" t="s">
        <v>46</v>
      </c>
      <c r="C7" s="17">
        <v>230</v>
      </c>
      <c r="D7" s="17">
        <v>100</v>
      </c>
      <c r="E7" s="17"/>
      <c r="F7" s="17">
        <v>330</v>
      </c>
    </row>
    <row r="8" spans="2:10" ht="30" customHeight="1" x14ac:dyDescent="0.25">
      <c r="B8" s="37" t="s">
        <v>38</v>
      </c>
      <c r="C8" s="17"/>
      <c r="D8" s="17">
        <v>70</v>
      </c>
      <c r="E8" s="17"/>
      <c r="F8" s="17">
        <v>70</v>
      </c>
    </row>
    <row r="9" spans="2:10" ht="30" customHeight="1" x14ac:dyDescent="0.25">
      <c r="B9" s="37" t="s">
        <v>39</v>
      </c>
      <c r="C9" s="17">
        <v>30</v>
      </c>
      <c r="D9" s="17">
        <v>50</v>
      </c>
      <c r="E9" s="17">
        <v>30</v>
      </c>
      <c r="F9" s="17">
        <v>110</v>
      </c>
    </row>
    <row r="10" spans="2:10" ht="30" customHeight="1" x14ac:dyDescent="0.25">
      <c r="B10" s="37" t="s">
        <v>40</v>
      </c>
      <c r="C10" s="17">
        <v>68</v>
      </c>
      <c r="D10" s="17"/>
      <c r="E10" s="17"/>
      <c r="F10" s="17">
        <v>68</v>
      </c>
    </row>
    <row r="11" spans="2:10" ht="30" customHeight="1" x14ac:dyDescent="0.25">
      <c r="B11" s="37" t="s">
        <v>44</v>
      </c>
      <c r="C11" s="17">
        <v>496</v>
      </c>
      <c r="D11" s="17">
        <v>450</v>
      </c>
      <c r="E11" s="17">
        <v>30</v>
      </c>
      <c r="F11" s="17">
        <v>976</v>
      </c>
    </row>
  </sheetData>
  <mergeCells count="1">
    <mergeCell ref="B1:C1"/>
  </mergeCells>
  <dataValidations count="2">
    <dataValidation allowBlank="1" showInputMessage="1" showErrorMessage="1" prompt="Erstellen Sie PivotChart-Daten in diesem Arbeitsblatt. PivotTable beginnt in Zelle B3 und wird automatisch aus der Tabelle „Barausgaben“ aktualisiert" sqref="A1" xr:uid="{00000000-0002-0000-0300-000000000000}"/>
    <dataValidation allowBlank="1" showInputMessage="1" showErrorMessage="1" prompt="Der Titel dieses Arbeitsblatts befindet sich in dieser Zelle und Informationen sind in der Zelle darunter" sqref="B1:C1" xr:uid="{00000000-0002-0000-0300-000001000000}"/>
  </dataValidations>
  <printOptions horizontalCentered="1"/>
  <pageMargins left="0.7" right="0.7" top="0.75" bottom="0.75" header="0.3" footer="0.3"/>
  <pageSetup paperSize="9" orientation="portrait" r:id="rId2"/>
  <headerFooter differentFirst="1"/>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2B01AB24-FCE7-49B9-B36C-CE18326B5EAE}">
  <ds:schemaRefs>
    <ds:schemaRef ds:uri="http://schemas.microsoft.com/sharepoint/v3/contenttype/forms"/>
  </ds:schemaRefs>
</ds:datastoreItem>
</file>

<file path=customXml/itemProps22.xml><?xml version="1.0" encoding="utf-8"?>
<ds:datastoreItem xmlns:ds="http://schemas.openxmlformats.org/officeDocument/2006/customXml" ds:itemID="{2D870041-2229-4D07-904B-DF14F1D72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FF9D7E52-D399-4139-AB3A-0A84B6C6079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otalTime>0</ap:TotalTime>
  <ap:Template>TM00000038</ap:Template>
  <ap:DocSecurity>0</ap:DocSecurity>
  <ap:ScaleCrop>false</ap:ScaleCrop>
  <ap:HeadingPairs>
    <vt:vector baseType="variant" size="4">
      <vt:variant>
        <vt:lpstr>Arbeitsblätter</vt:lpstr>
      </vt:variant>
      <vt:variant>
        <vt:i4>4</vt:i4>
      </vt:variant>
      <vt:variant>
        <vt:lpstr>Benannte Bereiche</vt:lpstr>
      </vt:variant>
      <vt:variant>
        <vt:i4>3</vt:i4>
      </vt:variant>
    </vt:vector>
  </ap:HeadingPairs>
  <ap:TitlesOfParts>
    <vt:vector baseType="lpstr" size="7">
      <vt:lpstr>Bargeldübersicht</vt:lpstr>
      <vt:lpstr>Barausgaben</vt:lpstr>
      <vt:lpstr>Monatliche Übersicht</vt:lpstr>
      <vt:lpstr>Diagrammdaten</vt:lpstr>
      <vt:lpstr>'Monatliche Übersicht'!Drucktitel</vt:lpstr>
      <vt:lpstr>Kontoliste</vt:lpstr>
      <vt:lpstr>VerfügbarerProzentsatz</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2022-11-06T06:25:47Z</dcterms:created>
  <dcterms:modified xsi:type="dcterms:W3CDTF">2022-12-09T02:26:35Z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