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sheet.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worksheets/sheet12.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codeName="ThisWorkbook"/>
  <xr:revisionPtr revIDLastSave="0" documentId="13_ncr:1_{3ABEC29D-FD7B-4AB1-ADBB-BAD35C14C3C9}" xr6:coauthVersionLast="47" xr6:coauthVersionMax="47" xr10:uidLastSave="{00000000-0000-0000-0000-000000000000}"/>
  <bookViews>
    <workbookView xWindow="-120" yWindow="-120" windowWidth="29040" windowHeight="17640" xr2:uid="{00000000-000D-0000-FFFF-FFFF00000000}"/>
  </bookViews>
  <sheets>
    <sheet name="Aktivitätsnachverfolgung" sheetId="1" r:id="rId1"/>
    <sheet name="Aktivitätenliste" sheetId="2" state="hidden" r:id="rId2"/>
  </sheets>
  <definedNames>
    <definedName name="AktivitätenListe">Aktivitätenliste!$B$4:$B$8</definedName>
    <definedName name="AktivitätenSuche">Aktivitätenliste!$B$4:$C$8</definedName>
    <definedName name="AlleSonstigen">Aktivitätsnachverfolgung!$A$23</definedName>
    <definedName name="GesamtSumme">SUM(Liste[Gesamt])</definedName>
    <definedName name="Kategorie1">Aktivitätsnachverfolgung!$A$3</definedName>
    <definedName name="Kategorie1Einheit">Aktivitätsnachverfolgung!$C$4</definedName>
    <definedName name="Kategorie2">Aktivitätsnachverfolgung!$A$7</definedName>
    <definedName name="Kategorie2Einheit">Aktivitätsnachverfolgung!$C$8</definedName>
    <definedName name="Kategorie3">Aktivitätsnachverfolgung!$A$11</definedName>
    <definedName name="Kategorie3Einheit">Aktivitätsnachverfolgung!$C$12</definedName>
    <definedName name="Kategorie4">Aktivitätsnachverfolgung!$A$15</definedName>
    <definedName name="Kategorie4Einheit">Aktivitätsnachverfolgung!$C$16</definedName>
    <definedName name="Kategorie5">Aktivitätsnachverfolgung!$A$19</definedName>
    <definedName name="Kategorie5Einheit">Aktivitätsnachverfolgung!$C$20</definedName>
    <definedName name="SonstigesGesamt">GesamtSumme-SUM(Aktivitätsnachverfolgung!$B$3:$B$15)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 l="1"/>
  <c r="B4" i="2" l="1"/>
  <c r="B5" i="2"/>
  <c r="I12" i="1" s="1"/>
  <c r="B6" i="2"/>
  <c r="B7" i="2"/>
  <c r="C4" i="2"/>
  <c r="C5" i="2"/>
  <c r="C6" i="2"/>
  <c r="C7" i="2"/>
  <c r="B8" i="2"/>
  <c r="C8" i="2"/>
  <c r="B17" i="1"/>
  <c r="B21" i="1"/>
  <c r="B19" i="1"/>
  <c r="B13" i="1"/>
  <c r="B9" i="1"/>
  <c r="B5" i="1"/>
  <c r="B15" i="1"/>
  <c r="B11" i="1"/>
  <c r="B7" i="1"/>
  <c r="I9" i="1" l="1"/>
  <c r="I10" i="1"/>
  <c r="I6" i="1"/>
  <c r="I7" i="1"/>
  <c r="I11" i="1"/>
  <c r="I8" i="1"/>
  <c r="B23" i="1"/>
</calcChain>
</file>

<file path=xl/sharedStrings.xml><?xml version="1.0" encoding="utf-8"?>
<sst xmlns="http://schemas.openxmlformats.org/spreadsheetml/2006/main" count="48" uniqueCount="25">
  <si>
    <t>Aktivitätsnachverfolgung</t>
  </si>
  <si>
    <r>
      <rPr>
        <b/>
        <sz val="11"/>
        <color theme="0"/>
        <rFont val="Calibri"/>
        <family val="2"/>
        <scheme val="major"/>
      </rPr>
      <t>Verfolgen Sie Ihre wichtigsten fünf Aktivitäten!</t>
    </r>
    <r>
      <rPr>
        <sz val="11"/>
        <color theme="0"/>
        <rFont val="Calibri"/>
        <family val="2"/>
        <scheme val="major"/>
      </rPr>
      <t xml:space="preserve"> Ersetzen Sie die Aktivitätsinfos unten durch die Ihre Lieblingsaktivitäten. Fügen Sie dann Einträge hierzu zum Aktivitätenprotokoll hinzu, um Ihre Fortschritte zu dokumentieren.</t>
    </r>
  </si>
  <si>
    <t>Fahrrad fahren</t>
  </si>
  <si>
    <t>Schwimmen</t>
  </si>
  <si>
    <t>Aktivität 3</t>
  </si>
  <si>
    <t>Aktivität 4</t>
  </si>
  <si>
    <t>Aktivität 5</t>
  </si>
  <si>
    <t>Gesamt</t>
  </si>
  <si>
    <t>Kilometer</t>
  </si>
  <si>
    <t>Kalorien</t>
  </si>
  <si>
    <t>Meter</t>
  </si>
  <si>
    <t>Schritte</t>
  </si>
  <si>
    <t>Wiederholungen</t>
  </si>
  <si>
    <t>Datum</t>
  </si>
  <si>
    <t>Aktivität</t>
  </si>
  <si>
    <t>Anfangszeit</t>
  </si>
  <si>
    <t>Dauer</t>
  </si>
  <si>
    <t>Einheit</t>
  </si>
  <si>
    <t>Notiz</t>
  </si>
  <si>
    <t>Heiß und feucht</t>
  </si>
  <si>
    <t>Ein kalter Nachmittag</t>
  </si>
  <si>
    <t>Gestern Nacht gut geschlafen</t>
  </si>
  <si>
    <t>Aktivitätenliste</t>
  </si>
  <si>
    <t>Die nachstehende Liste ist mit den von Ihnen angegebenen Aktivitäten verknüpft. Hiermit wird die Dropdownliste im Aktivitätenprotokoll gefüllt. Dieses Blatt sollte nicht angezeigt werden.</t>
  </si>
  <si>
    <t>Ergebnis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</si>
</sst>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0.00"/>
    <numFmt numFmtId="169" formatCode="0.0"/>
    <numFmt numFmtId="170" formatCode="#,##0.00\ &quot;€&quot;"/>
    <numFmt numFmtId="171" formatCode="[h]:mm:ss;@"/>
    <numFmt numFmtId="172" formatCode="h:mm;@"/>
  </numFmts>
  <fonts count="23" x14ac:knownFonts="1">
    <font>
      <sz val="11"/>
      <color theme="3"/>
      <name val="Calibri"/>
      <family val="2"/>
      <scheme val="minor"/>
    </font>
    <font>
      <sz val="11"/>
      <color theme="1"/>
      <name val="Calibri"/>
      <family val="2"/>
      <scheme val="minor"/>
    </font>
    <font>
      <sz val="22"/>
      <color theme="0"/>
      <name val="Calibri"/>
      <family val="2"/>
      <scheme val="minor"/>
    </font>
    <font>
      <b/>
      <sz val="11"/>
      <color theme="3"/>
      <name val="Calibri"/>
      <family val="2"/>
      <scheme val="minor"/>
    </font>
    <font>
      <b/>
      <sz val="20"/>
      <color theme="0"/>
      <name val="Calibri"/>
      <family val="2"/>
      <scheme val="major"/>
    </font>
    <font>
      <b/>
      <sz val="18"/>
      <color theme="4"/>
      <name val="Calibri"/>
      <family val="2"/>
      <scheme val="major"/>
    </font>
    <font>
      <b/>
      <sz val="8"/>
      <color theme="0"/>
      <name val="Calibri"/>
      <family val="2"/>
      <scheme val="major"/>
    </font>
    <font>
      <b/>
      <sz val="11"/>
      <color theme="0"/>
      <name val="Calibri"/>
      <family val="2"/>
      <scheme val="minor"/>
    </font>
    <font>
      <sz val="11"/>
      <color theme="0"/>
      <name val="Calibri"/>
      <family val="2"/>
      <scheme val="minor"/>
    </font>
    <font>
      <sz val="11"/>
      <color theme="3"/>
      <name val="Calibri"/>
      <family val="2"/>
      <scheme val="minor"/>
    </font>
    <font>
      <sz val="11"/>
      <color theme="0"/>
      <name val="Calibri"/>
      <family val="2"/>
      <scheme val="major"/>
    </font>
    <font>
      <b/>
      <sz val="11"/>
      <color theme="0"/>
      <name val="Calibri"/>
      <family val="2"/>
      <scheme val="major"/>
    </font>
    <font>
      <sz val="36"/>
      <color theme="0"/>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s>
  <fills count="3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bgColor indexed="64"/>
      </patternFill>
    </fill>
    <fill>
      <patternFill patternType="solid">
        <fgColor rgb="FFFFFFCC"/>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0"/>
      </bottom>
      <diagonal/>
    </border>
    <border>
      <left/>
      <right/>
      <top style="thick">
        <color theme="0"/>
      </top>
      <bottom/>
      <diagonal/>
    </border>
    <border>
      <left style="thin">
        <color rgb="FFB2B2B2"/>
      </left>
      <right style="thin">
        <color rgb="FFB2B2B2"/>
      </right>
      <top style="thin">
        <color rgb="FFB2B2B2"/>
      </top>
      <bottom style="thin">
        <color rgb="FFB2B2B2"/>
      </bottom>
      <diagonal/>
    </border>
    <border>
      <left/>
      <right style="thick">
        <color theme="0"/>
      </right>
      <top/>
      <bottom/>
      <diagonal/>
    </border>
    <border>
      <left/>
      <right style="thick">
        <color theme="0"/>
      </right>
      <top/>
      <bottom style="thick">
        <color theme="0"/>
      </bottom>
      <diagonal/>
    </border>
    <border>
      <left/>
      <right style="thick">
        <color theme="0"/>
      </right>
      <top style="thick">
        <color theme="0"/>
      </top>
      <bottom/>
      <diagonal/>
    </border>
    <border>
      <left style="thick">
        <color theme="0"/>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pplyNumberFormat="0" applyFill="0" applyBorder="0" applyProtection="0">
      <alignment vertical="center" wrapText="1"/>
    </xf>
    <xf numFmtId="0" fontId="5" fillId="0" borderId="0" applyNumberFormat="0" applyBorder="0" applyProtection="0"/>
    <xf numFmtId="0" fontId="4" fillId="3" borderId="0" applyNumberFormat="0" applyBorder="0" applyAlignment="0" applyProtection="0"/>
    <xf numFmtId="0" fontId="2" fillId="4" borderId="0" applyNumberFormat="0" applyBorder="0" applyProtection="0">
      <alignment horizontal="center" vertical="top"/>
    </xf>
    <xf numFmtId="167" fontId="9" fillId="0" borderId="0" applyFill="0" applyBorder="0" applyAlignment="0" applyProtection="0"/>
    <xf numFmtId="165" fontId="9" fillId="0" borderId="0" applyFill="0" applyBorder="0" applyAlignment="0" applyProtection="0"/>
    <xf numFmtId="166" fontId="9" fillId="0" borderId="0" applyFill="0" applyBorder="0" applyAlignment="0" applyProtection="0"/>
    <xf numFmtId="164" fontId="9" fillId="0" borderId="0" applyFill="0" applyBorder="0" applyAlignment="0" applyProtection="0"/>
    <xf numFmtId="9" fontId="9" fillId="0" borderId="0" applyFill="0" applyBorder="0" applyAlignment="0" applyProtection="0"/>
    <xf numFmtId="0" fontId="9" fillId="5" borderId="3" applyNumberFormat="0" applyAlignment="0" applyProtection="0"/>
    <xf numFmtId="0" fontId="3" fillId="0" borderId="8" applyNumberFormat="0" applyFill="0" applyAlignment="0" applyProtection="0"/>
    <xf numFmtId="0" fontId="3" fillId="0" borderId="0" applyNumberFormat="0" applyFill="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9" borderId="0" applyNumberFormat="0" applyBorder="0" applyAlignment="0" applyProtection="0"/>
    <xf numFmtId="0" fontId="16" fillId="10" borderId="9" applyNumberFormat="0" applyAlignment="0" applyProtection="0"/>
    <xf numFmtId="0" fontId="17" fillId="11" borderId="10" applyNumberFormat="0" applyAlignment="0" applyProtection="0"/>
    <xf numFmtId="0" fontId="18" fillId="11" borderId="9" applyNumberFormat="0" applyAlignment="0" applyProtection="0"/>
    <xf numFmtId="0" fontId="19" fillId="0" borderId="11" applyNumberFormat="0" applyFill="0" applyAlignment="0" applyProtection="0"/>
    <xf numFmtId="0" fontId="7" fillId="12" borderId="12"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52">
    <xf numFmtId="0" fontId="0" fillId="0" borderId="0" xfId="0">
      <alignment vertical="center" wrapText="1"/>
    </xf>
    <xf numFmtId="168" fontId="0" fillId="2" borderId="0" xfId="0" applyNumberFormat="1" applyFill="1">
      <alignment vertical="center" wrapText="1"/>
    </xf>
    <xf numFmtId="0" fontId="0" fillId="2" borderId="0" xfId="0" applyFill="1">
      <alignment vertical="center" wrapText="1"/>
    </xf>
    <xf numFmtId="0" fontId="0" fillId="2" borderId="0" xfId="0" applyFill="1" applyAlignment="1">
      <alignment horizont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2" borderId="0" xfId="0" applyFill="1" applyAlignment="1">
      <alignment vertical="center"/>
    </xf>
    <xf numFmtId="0" fontId="0" fillId="0" borderId="0" xfId="0" applyNumberFormat="1" applyFill="1" applyBorder="1" applyAlignment="1">
      <alignment horizontal="right" vertical="center" indent="1"/>
    </xf>
    <xf numFmtId="0" fontId="0" fillId="2" borderId="0" xfId="0" applyNumberFormat="1" applyFill="1" applyAlignment="1">
      <alignment horizontal="right" vertical="center" indent="1"/>
    </xf>
    <xf numFmtId="0" fontId="0" fillId="0" borderId="0" xfId="0" applyNumberFormat="1" applyFill="1" applyBorder="1" applyAlignment="1">
      <alignment horizontal="left" vertical="center" indent="2"/>
    </xf>
    <xf numFmtId="0" fontId="0" fillId="2" borderId="0" xfId="0" applyNumberFormat="1" applyFill="1" applyAlignment="1">
      <alignment horizontal="left" vertical="center" indent="2"/>
    </xf>
    <xf numFmtId="0" fontId="0" fillId="0" borderId="0" xfId="0" applyFill="1" applyBorder="1" applyAlignment="1">
      <alignment horizontal="right" vertical="center"/>
    </xf>
    <xf numFmtId="0" fontId="0" fillId="0" borderId="0" xfId="0" applyFill="1" applyBorder="1" applyAlignment="1">
      <alignment horizontal="right" vertical="center" indent="1"/>
    </xf>
    <xf numFmtId="0" fontId="0" fillId="0" borderId="0" xfId="0" applyFill="1" applyBorder="1" applyAlignment="1">
      <alignment horizontal="left" vertical="center" indent="2"/>
    </xf>
    <xf numFmtId="0" fontId="0" fillId="0" borderId="0" xfId="0" applyAlignment="1">
      <alignment vertical="center"/>
    </xf>
    <xf numFmtId="0" fontId="3" fillId="0" borderId="0" xfId="0" applyFont="1" applyAlignment="1"/>
    <xf numFmtId="0" fontId="9" fillId="4" borderId="4" xfId="0" applyFont="1" applyFill="1" applyBorder="1">
      <alignment vertical="center" wrapText="1"/>
    </xf>
    <xf numFmtId="0" fontId="8" fillId="4" borderId="4" xfId="0" applyFont="1" applyFill="1" applyBorder="1" applyAlignment="1">
      <alignment vertical="center"/>
    </xf>
    <xf numFmtId="0" fontId="8" fillId="4" borderId="4" xfId="0" applyFont="1" applyFill="1" applyBorder="1" applyAlignment="1"/>
    <xf numFmtId="0" fontId="8" fillId="4" borderId="5" xfId="0" applyFont="1" applyFill="1" applyBorder="1" applyAlignment="1"/>
    <xf numFmtId="0" fontId="9" fillId="4" borderId="6" xfId="0" applyFont="1" applyFill="1" applyBorder="1">
      <alignment vertical="center" wrapText="1"/>
    </xf>
    <xf numFmtId="0" fontId="9" fillId="4" borderId="5" xfId="0" applyFont="1" applyFill="1" applyBorder="1">
      <alignment vertical="center" wrapText="1"/>
    </xf>
    <xf numFmtId="0" fontId="0" fillId="2" borderId="0" xfId="0" applyFill="1" applyAlignment="1">
      <alignment horizontal="left" vertical="center" wrapText="1" indent="2"/>
    </xf>
    <xf numFmtId="14" fontId="0" fillId="0" borderId="0" xfId="0" applyNumberFormat="1" applyFill="1" applyBorder="1" applyAlignment="1">
      <alignment horizontal="left" vertical="center" indent="2"/>
    </xf>
    <xf numFmtId="0" fontId="0" fillId="2" borderId="4" xfId="0" applyFill="1" applyBorder="1">
      <alignment vertical="center" wrapText="1"/>
    </xf>
    <xf numFmtId="170" fontId="0" fillId="2" borderId="0" xfId="0" applyNumberFormat="1" applyFill="1" applyAlignment="1">
      <alignment vertical="center"/>
    </xf>
    <xf numFmtId="170" fontId="0" fillId="2" borderId="0" xfId="0" applyNumberFormat="1" applyFill="1">
      <alignment vertical="center" wrapText="1"/>
    </xf>
    <xf numFmtId="172" fontId="0" fillId="0" borderId="0" xfId="0" applyNumberFormat="1" applyFill="1" applyBorder="1" applyAlignment="1">
      <alignment horizontal="right" vertical="center" indent="1"/>
    </xf>
    <xf numFmtId="172" fontId="0" fillId="2" borderId="0" xfId="0" applyNumberFormat="1" applyFill="1" applyAlignment="1">
      <alignment horizontal="right" vertical="center" indent="1"/>
    </xf>
    <xf numFmtId="171" fontId="0" fillId="0" borderId="0" xfId="0" applyNumberFormat="1" applyFill="1" applyBorder="1" applyAlignment="1">
      <alignment vertical="center"/>
    </xf>
    <xf numFmtId="171" fontId="0" fillId="0" borderId="0" xfId="0" applyNumberFormat="1" applyFill="1" applyAlignment="1">
      <alignment vertical="center"/>
    </xf>
    <xf numFmtId="0" fontId="8" fillId="6" borderId="6" xfId="0" applyFont="1" applyFill="1" applyBorder="1" applyAlignment="1">
      <alignment vertical="center"/>
    </xf>
    <xf numFmtId="0" fontId="8" fillId="6" borderId="4" xfId="0" applyFont="1" applyFill="1" applyBorder="1" applyAlignment="1">
      <alignment vertical="center"/>
    </xf>
    <xf numFmtId="169" fontId="2" fillId="4" borderId="0" xfId="3" applyNumberFormat="1" applyAlignment="1">
      <alignment horizontal="center"/>
    </xf>
    <xf numFmtId="1" fontId="2" fillId="4" borderId="0" xfId="3" applyNumberFormat="1" applyBorder="1">
      <alignment horizontal="center" vertical="top"/>
    </xf>
    <xf numFmtId="1" fontId="2" fillId="4" borderId="1" xfId="3" applyNumberFormat="1" applyBorder="1">
      <alignment horizontal="center" vertical="top"/>
    </xf>
    <xf numFmtId="0" fontId="8" fillId="4" borderId="2" xfId="0" applyFont="1" applyFill="1" applyBorder="1" applyAlignment="1">
      <alignment horizontal="left" vertical="center" indent="1"/>
    </xf>
    <xf numFmtId="0" fontId="8" fillId="4" borderId="0" xfId="0" applyFont="1" applyFill="1" applyBorder="1" applyAlignment="1">
      <alignment horizontal="left" vertical="center" indent="1"/>
    </xf>
    <xf numFmtId="0" fontId="8" fillId="4" borderId="1" xfId="0" applyFont="1" applyFill="1" applyBorder="1" applyAlignment="1">
      <alignment horizontal="left" vertical="center" indent="1"/>
    </xf>
    <xf numFmtId="0" fontId="7" fillId="6" borderId="2" xfId="0" applyFont="1" applyFill="1" applyBorder="1" applyAlignment="1">
      <alignment horizontal="left" vertical="center" indent="2"/>
    </xf>
    <xf numFmtId="0" fontId="7" fillId="6" borderId="0" xfId="0" applyFont="1" applyFill="1" applyBorder="1" applyAlignment="1">
      <alignment horizontal="left" vertical="center" indent="2"/>
    </xf>
    <xf numFmtId="1" fontId="2" fillId="6" borderId="0" xfId="3" applyNumberFormat="1" applyFill="1" applyAlignment="1">
      <alignment horizontal="center" vertical="center"/>
    </xf>
    <xf numFmtId="0" fontId="8" fillId="4" borderId="2" xfId="0" applyFont="1" applyFill="1" applyBorder="1" applyAlignment="1">
      <alignment horizontal="left" vertical="center" indent="2"/>
    </xf>
    <xf numFmtId="0" fontId="8" fillId="4" borderId="0" xfId="0" applyFont="1" applyFill="1" applyBorder="1" applyAlignment="1">
      <alignment horizontal="left" vertical="center" indent="2"/>
    </xf>
    <xf numFmtId="0" fontId="12" fillId="2" borderId="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0" fillId="6" borderId="0" xfId="2" applyFont="1" applyFill="1" applyBorder="1" applyAlignment="1">
      <alignment horizontal="left" vertical="center" wrapText="1" indent="1"/>
    </xf>
    <xf numFmtId="0" fontId="10" fillId="6" borderId="4" xfId="2" applyFont="1" applyFill="1" applyBorder="1" applyAlignment="1">
      <alignment horizontal="left" vertical="center" wrapText="1" indent="1"/>
    </xf>
    <xf numFmtId="0" fontId="4" fillId="6" borderId="0" xfId="2" applyFill="1" applyAlignment="1">
      <alignment horizontal="left" vertical="center" indent="1"/>
    </xf>
    <xf numFmtId="0" fontId="4" fillId="6" borderId="4" xfId="2" applyFill="1" applyBorder="1" applyAlignment="1">
      <alignment horizontal="left" vertical="center" indent="1"/>
    </xf>
    <xf numFmtId="0" fontId="4" fillId="3" borderId="0" xfId="2" applyAlignment="1">
      <alignment horizontal="left" vertical="center" indent="1"/>
    </xf>
    <xf numFmtId="0" fontId="6" fillId="3" borderId="0" xfId="2" applyFont="1" applyAlignment="1">
      <alignment horizontal="left" vertical="center" wrapText="1" inden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4" builtinId="3" customBuiltin="1"/>
    <cellStyle name="Comma [0]" xfId="5" builtinId="6" customBuiltin="1"/>
    <cellStyle name="Currency" xfId="6" builtinId="4" customBuiltin="1"/>
    <cellStyle name="Currency [0]" xfId="7" builtinId="7" customBuiltin="1"/>
    <cellStyle name="Explanatory Text" xfId="21" builtinId="53" customBuiltin="1"/>
    <cellStyle name="Good" xfId="12" builtinId="26" customBuiltin="1"/>
    <cellStyle name="Heading 1" xfId="1" builtinId="16" customBuiltin="1"/>
    <cellStyle name="Heading 2" xfId="3"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ustomBuiltin="1"/>
    <cellStyle name="Note" xfId="9" builtinId="10" customBuiltin="1"/>
    <cellStyle name="Output" xfId="16" builtinId="21" customBuiltin="1"/>
    <cellStyle name="Percent" xfId="8" builtinId="5" customBuiltin="1"/>
    <cellStyle name="Title" xfId="2" builtinId="15" customBuiltin="1"/>
    <cellStyle name="Total" xfId="22" builtinId="25" customBuiltin="1"/>
    <cellStyle name="Warning Text" xfId="20" builtinId="11" customBuiltin="1"/>
  </cellStyles>
  <dxfs count="12">
    <dxf>
      <alignment vertical="center" textRotation="0" wrapText="0" indent="0" justifyLastLine="0" shrinkToFit="0" readingOrder="0"/>
    </dxf>
    <dxf>
      <numFmt numFmtId="0" formatCode="General"/>
      <alignment horizontal="right" vertical="center" textRotation="0" wrapText="0" indent="1" justifyLastLine="0" shrinkToFit="0" readingOrder="0"/>
    </dxf>
    <dxf>
      <font>
        <b val="0"/>
        <i val="0"/>
        <strike val="0"/>
        <condense val="0"/>
        <extend val="0"/>
        <outline val="0"/>
        <shadow val="0"/>
        <u val="none"/>
        <vertAlign val="baseline"/>
        <sz val="10"/>
        <color theme="3"/>
        <name val="Calibri"/>
        <scheme val="minor"/>
      </font>
      <numFmt numFmtId="0" formatCode="General"/>
      <fill>
        <patternFill patternType="solid">
          <fgColor indexed="64"/>
          <bgColor theme="0"/>
        </patternFill>
      </fill>
      <alignment horizontal="left" vertical="center" textRotation="0" wrapText="0" indent="2"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0"/>
        <color theme="3"/>
        <name val="Calibri"/>
        <scheme val="minor"/>
      </font>
      <numFmt numFmtId="171" formatCode="[h]:mm:ss;@"/>
      <fill>
        <patternFill patternType="none">
          <fgColor indexed="64"/>
          <bgColor indexed="65"/>
        </patternFill>
      </fill>
      <alignment horizontal="general" vertical="center" textRotation="0" wrapText="0" indent="0" justifyLastLine="0" shrinkToFit="0" readingOrder="0"/>
    </dxf>
    <dxf>
      <numFmt numFmtId="172" formatCode="h:mm;@"/>
      <alignment horizontal="right" vertical="center" textRotation="0" wrapText="0" indent="1" justifyLastLine="0" shrinkToFit="0" readingOrder="0"/>
    </dxf>
    <dxf>
      <alignment vertical="center" textRotation="0" wrapText="0" indent="0" justifyLastLine="0" shrinkToFit="0" readingOrder="0"/>
    </dxf>
    <dxf>
      <numFmt numFmtId="19" formatCode="dd/mm/yyyy"/>
      <alignment horizontal="left" vertical="center" textRotation="0" wrapText="0" indent="2"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0"/>
        <color theme="3"/>
        <name val="Calibri"/>
        <scheme val="minor"/>
      </font>
      <fill>
        <patternFill patternType="none">
          <fgColor indexed="64"/>
          <bgColor indexed="65"/>
        </patternFill>
      </fill>
      <alignment horizontal="general" vertical="center" textRotation="0" wrapText="0" indent="0" justifyLastLine="0" shrinkToFit="0" readingOrder="0"/>
    </dxf>
    <dxf>
      <font>
        <color theme="3"/>
      </font>
      <border>
        <bottom style="medium">
          <color theme="2"/>
        </bottom>
      </border>
    </dxf>
    <dxf>
      <border>
        <bottom style="thin">
          <color theme="2"/>
        </bottom>
        <horizontal style="thin">
          <color theme="2"/>
        </horizontal>
      </border>
    </dxf>
  </dxfs>
  <tableStyles count="1" defaultPivotStyle="PivotStyleLight8">
    <tableStyle name="Aktivitätsprotokoll" pivot="0" count="2" xr9:uid="{00000000-0011-0000-FFFF-FFFF00000000}">
      <tableStyleElement type="wholeTable" dxfId="11"/>
      <tableStyleElement type="headerRow"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accent1">
                    <a:lumMod val="75000"/>
                  </a:schemeClr>
                </a:solidFill>
                <a:latin typeface="Calibri"/>
                <a:ea typeface="Calibri"/>
                <a:cs typeface="Calibri"/>
              </a:defRPr>
            </a:pPr>
            <a:r>
              <a:rPr lang="en-US"/>
              <a:t>Durch Aktivität verbrauchte Kalorien</a:t>
            </a:r>
          </a:p>
        </c:rich>
      </c:tx>
      <c:layout>
        <c:manualLayout>
          <c:xMode val="edge"/>
          <c:yMode val="edge"/>
          <c:x val="1.4528247989487869E-2"/>
          <c:y val="6.4122965021529171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accent1">
                  <a:lumMod val="75000"/>
                </a:schemeClr>
              </a:solidFill>
              <a:latin typeface="Calibri"/>
              <a:ea typeface="Calibri"/>
              <a:cs typeface="Calibri"/>
            </a:defRPr>
          </a:pPr>
          <a:endParaRPr lang="en-US"/>
        </a:p>
      </c:txPr>
    </c:title>
    <c:autoTitleDeleted val="0"/>
    <c:plotArea>
      <c:layout>
        <c:manualLayout>
          <c:layoutTarget val="inner"/>
          <c:xMode val="edge"/>
          <c:yMode val="edge"/>
          <c:x val="2.1208759161515066E-2"/>
          <c:y val="0.36579555006604564"/>
          <c:w val="0.84022933030807034"/>
          <c:h val="0.44821985487108229"/>
        </c:manualLayout>
      </c:layout>
      <c:barChart>
        <c:barDir val="bar"/>
        <c:grouping val="stacked"/>
        <c:varyColors val="0"/>
        <c:ser>
          <c:idx val="0"/>
          <c:order val="0"/>
          <c:tx>
            <c:strRef>
              <c:f>Aktivitätsnachverfolgung!$A$3</c:f>
              <c:strCache>
                <c:ptCount val="1"/>
                <c:pt idx="0">
                  <c:v>Fahrrad fahren</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Aktivitätsnachverfolgung!$A$1</c:f>
              <c:strCache>
                <c:ptCount val="1"/>
                <c:pt idx="0">
                  <c:v>Aktivitätsnachverfolgung</c:v>
                </c:pt>
              </c:strCache>
            </c:strRef>
          </c:cat>
          <c:val>
            <c:numRef>
              <c:f>Aktivitätsnachverfolgung!$B$5</c:f>
              <c:numCache>
                <c:formatCode>0</c:formatCode>
                <c:ptCount val="1"/>
                <c:pt idx="0">
                  <c:v>847</c:v>
                </c:pt>
              </c:numCache>
            </c:numRef>
          </c:val>
          <c:extLst>
            <c:ext xmlns:c16="http://schemas.microsoft.com/office/drawing/2014/chart" uri="{C3380CC4-5D6E-409C-BE32-E72D297353CC}">
              <c16:uniqueId val="{00000000-6435-4E50-8E08-17A8A990922F}"/>
            </c:ext>
          </c:extLst>
        </c:ser>
        <c:ser>
          <c:idx val="1"/>
          <c:order val="1"/>
          <c:tx>
            <c:strRef>
              <c:f>Aktivitätsnachverfolgung!$A$7</c:f>
              <c:strCache>
                <c:ptCount val="1"/>
                <c:pt idx="0">
                  <c:v>Schwimmen</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Aktivitätsnachverfolgung!$A$1</c:f>
              <c:strCache>
                <c:ptCount val="1"/>
                <c:pt idx="0">
                  <c:v>Aktivitätsnachverfolgung</c:v>
                </c:pt>
              </c:strCache>
            </c:strRef>
          </c:cat>
          <c:val>
            <c:numRef>
              <c:f>Aktivitätsnachverfolgung!$B$9</c:f>
              <c:numCache>
                <c:formatCode>0</c:formatCode>
                <c:ptCount val="1"/>
                <c:pt idx="0">
                  <c:v>237</c:v>
                </c:pt>
              </c:numCache>
            </c:numRef>
          </c:val>
          <c:extLst>
            <c:ext xmlns:c16="http://schemas.microsoft.com/office/drawing/2014/chart" uri="{C3380CC4-5D6E-409C-BE32-E72D297353CC}">
              <c16:uniqueId val="{00000001-6435-4E50-8E08-17A8A990922F}"/>
            </c:ext>
          </c:extLst>
        </c:ser>
        <c:ser>
          <c:idx val="2"/>
          <c:order val="2"/>
          <c:tx>
            <c:strRef>
              <c:f>Aktivitätsnachverfolgung!$A$11</c:f>
              <c:strCache>
                <c:ptCount val="1"/>
                <c:pt idx="0">
                  <c:v>Aktivität 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Aktivitätsnachverfolgung!$A$1</c:f>
              <c:strCache>
                <c:ptCount val="1"/>
                <c:pt idx="0">
                  <c:v>Aktivitätsnachverfolgung</c:v>
                </c:pt>
              </c:strCache>
            </c:strRef>
          </c:cat>
          <c:val>
            <c:numRef>
              <c:f>Aktivitätsnachverfolgung!$B$13</c:f>
              <c:numCache>
                <c:formatCode>0</c:formatCode>
                <c:ptCount val="1"/>
                <c:pt idx="0">
                  <c:v>150</c:v>
                </c:pt>
              </c:numCache>
            </c:numRef>
          </c:val>
          <c:extLst>
            <c:ext xmlns:c16="http://schemas.microsoft.com/office/drawing/2014/chart" uri="{C3380CC4-5D6E-409C-BE32-E72D297353CC}">
              <c16:uniqueId val="{00000002-6435-4E50-8E08-17A8A990922F}"/>
            </c:ext>
          </c:extLst>
        </c:ser>
        <c:ser>
          <c:idx val="3"/>
          <c:order val="3"/>
          <c:tx>
            <c:strRef>
              <c:f>Aktivitätsnachverfolgung!$A$15</c:f>
              <c:strCache>
                <c:ptCount val="1"/>
                <c:pt idx="0">
                  <c:v>Aktivität 4</c:v>
                </c:pt>
              </c:strCache>
            </c:strRef>
          </c:tx>
          <c:spPr>
            <a:solidFill>
              <a:schemeClr val="accent4">
                <a:lumMod val="50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Aktivitätsnachverfolgung!$A$1</c:f>
              <c:strCache>
                <c:ptCount val="1"/>
                <c:pt idx="0">
                  <c:v>Aktivitätsnachverfolgung</c:v>
                </c:pt>
              </c:strCache>
            </c:strRef>
          </c:cat>
          <c:val>
            <c:numRef>
              <c:f>Aktivitätsnachverfolgung!$B$17</c:f>
              <c:numCache>
                <c:formatCode>0</c:formatCode>
                <c:ptCount val="1"/>
                <c:pt idx="0">
                  <c:v>115</c:v>
                </c:pt>
              </c:numCache>
            </c:numRef>
          </c:val>
          <c:extLst>
            <c:ext xmlns:c16="http://schemas.microsoft.com/office/drawing/2014/chart" uri="{C3380CC4-5D6E-409C-BE32-E72D297353CC}">
              <c16:uniqueId val="{00000003-6435-4E50-8E08-17A8A990922F}"/>
            </c:ext>
          </c:extLst>
        </c:ser>
        <c:ser>
          <c:idx val="4"/>
          <c:order val="4"/>
          <c:tx>
            <c:strRef>
              <c:f>Aktivitätsnachverfolgung!$A$19</c:f>
              <c:strCache>
                <c:ptCount val="1"/>
                <c:pt idx="0">
                  <c:v>Aktivität 5</c:v>
                </c:pt>
              </c:strCache>
            </c:strRef>
          </c:tx>
          <c:spPr>
            <a:solidFill>
              <a:schemeClr val="accent5">
                <a:lumMod val="75000"/>
              </a:schemeClr>
            </a:solidFill>
            <a:ln>
              <a:noFill/>
            </a:ln>
            <a:effectLst/>
          </c:spPr>
          <c:invertIfNegative val="0"/>
          <c:dPt>
            <c:idx val="0"/>
            <c:invertIfNegative val="0"/>
            <c:bubble3D val="0"/>
            <c:spPr>
              <a:solidFill>
                <a:schemeClr val="accent5">
                  <a:lumMod val="50000"/>
                </a:schemeClr>
              </a:solidFill>
              <a:ln>
                <a:noFill/>
              </a:ln>
              <a:effectLst/>
            </c:spPr>
            <c:extLst>
              <c:ext xmlns:c16="http://schemas.microsoft.com/office/drawing/2014/chart" uri="{C3380CC4-5D6E-409C-BE32-E72D297353CC}">
                <c16:uniqueId val="{0000000B-6435-4E50-8E08-17A8A990922F}"/>
              </c:ext>
            </c:extLst>
          </c:dPt>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Aktivitätsnachverfolgung!$A$1</c:f>
              <c:strCache>
                <c:ptCount val="1"/>
                <c:pt idx="0">
                  <c:v>Aktivitätsnachverfolgung</c:v>
                </c:pt>
              </c:strCache>
            </c:strRef>
          </c:cat>
          <c:val>
            <c:numRef>
              <c:f>Aktivitätsnachverfolgung!$B$21</c:f>
              <c:numCache>
                <c:formatCode>0</c:formatCode>
                <c:ptCount val="1"/>
                <c:pt idx="0">
                  <c:v>345</c:v>
                </c:pt>
              </c:numCache>
            </c:numRef>
          </c:val>
          <c:extLst>
            <c:ext xmlns:c16="http://schemas.microsoft.com/office/drawing/2014/chart" uri="{C3380CC4-5D6E-409C-BE32-E72D297353CC}">
              <c16:uniqueId val="{00000004-6435-4E50-8E08-17A8A990922F}"/>
            </c:ext>
          </c:extLst>
        </c:ser>
        <c:dLbls>
          <c:showLegendKey val="0"/>
          <c:showVal val="0"/>
          <c:showCatName val="0"/>
          <c:showSerName val="0"/>
          <c:showPercent val="0"/>
          <c:showBubbleSize val="0"/>
        </c:dLbls>
        <c:gapWidth val="40"/>
        <c:overlap val="100"/>
        <c:axId val="494667488"/>
        <c:axId val="491718096"/>
      </c:barChart>
      <c:catAx>
        <c:axId val="494667488"/>
        <c:scaling>
          <c:orientation val="minMax"/>
        </c:scaling>
        <c:delete val="1"/>
        <c:axPos val="l"/>
        <c:numFmt formatCode="General" sourceLinked="1"/>
        <c:majorTickMark val="none"/>
        <c:minorTickMark val="none"/>
        <c:tickLblPos val="nextTo"/>
        <c:crossAx val="491718096"/>
        <c:crosses val="autoZero"/>
        <c:auto val="1"/>
        <c:lblAlgn val="ctr"/>
        <c:lblOffset val="100"/>
        <c:noMultiLvlLbl val="0"/>
      </c:catAx>
      <c:valAx>
        <c:axId val="4917180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94667488"/>
        <c:crosses val="autoZero"/>
        <c:crossBetween val="between"/>
      </c:valAx>
      <c:spPr>
        <a:noFill/>
        <a:ln>
          <a:noFill/>
        </a:ln>
        <a:effectLst/>
      </c:spPr>
    </c:plotArea>
    <c:legend>
      <c:legendPos val="r"/>
      <c:layout>
        <c:manualLayout>
          <c:xMode val="edge"/>
          <c:yMode val="edge"/>
          <c:x val="0.89336229151803415"/>
          <c:y val="0.28856020448424341"/>
          <c:w val="0.10663773594500903"/>
          <c:h val="0.6753853807489749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alibri"/>
              <a:ea typeface="Calibri"/>
              <a:cs typeface="Calibri"/>
            </a:defRPr>
          </a:pPr>
          <a:endParaRPr lang="en-US"/>
        </a:p>
      </c:txPr>
    </c:legend>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1.xml.rels>&#65279;<?xml version="1.0" encoding="utf-8"?><Relationships xmlns="http://schemas.openxmlformats.org/package/2006/relationships"><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3</xdr:col>
      <xdr:colOff>38104</xdr:colOff>
      <xdr:row>0</xdr:row>
      <xdr:rowOff>57150</xdr:rowOff>
    </xdr:from>
    <xdr:to>
      <xdr:col>10</xdr:col>
      <xdr:colOff>1847851</xdr:colOff>
      <xdr:row>3</xdr:row>
      <xdr:rowOff>28575</xdr:rowOff>
    </xdr:to>
    <xdr:graphicFrame macro="">
      <xdr:nvGraphicFramePr>
        <xdr:cNvPr id="2" name="Verbrauchte Kalorien" descr="Gestapeltes Balkendiagramm, das die pro Aktivität verbrauchten Kalorien anzeigt">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e" displayName="Liste" ref="D5:K12" totalsRowShown="0" headerRowDxfId="9" dataDxfId="8">
  <tableColumns count="8">
    <tableColumn id="1" xr3:uid="{00000000-0010-0000-0000-000001000000}" name="Datum" dataDxfId="7"/>
    <tableColumn id="2" xr3:uid="{00000000-0010-0000-0000-000002000000}" name="Aktivität" dataDxfId="6"/>
    <tableColumn id="9" xr3:uid="{00000000-0010-0000-0000-000009000000}" name="Anfangszeit" dataDxfId="5"/>
    <tableColumn id="10" xr3:uid="{00000000-0010-0000-0000-00000A000000}" name="Dauer" dataDxfId="4"/>
    <tableColumn id="3" xr3:uid="{00000000-0010-0000-0000-000003000000}" name="Gesamt" dataDxfId="3"/>
    <tableColumn id="4" xr3:uid="{00000000-0010-0000-0000-000004000000}" name="Einheit" dataDxfId="2">
      <calculatedColumnFormula>IFERROR(VLOOKUP(Liste[[#This Row],[Aktivität]],AktivitätenSuche,2,FALSE),"")</calculatedColumnFormula>
    </tableColumn>
    <tableColumn id="5" xr3:uid="{00000000-0010-0000-0000-000005000000}" name="Kalorien" dataDxfId="1"/>
    <tableColumn id="7" xr3:uid="{00000000-0010-0000-0000-000007000000}" name="Notiz" dataDxfId="0"/>
  </tableColumns>
  <tableStyleInfo name="Aktivitätsprotokoll" showFirstColumn="0" showLastColumn="0" showRowStripes="1" showColumnStripes="0"/>
  <extLst>
    <ext xmlns:x14="http://schemas.microsoft.com/office/spreadsheetml/2009/9/main" uri="{504A1905-F514-4f6f-8877-14C23A59335A}">
      <x14:table altTextSummary="Geben Sie Datum, Aktivität, Anfangszeit,Dauer, Summe, Kalorien und Anmerkungen in dieser Tabelle ein. Die Einheit wird automatisch aktualisiert."/>
    </ext>
  </extLst>
</table>
</file>

<file path=xl/theme/theme11.xml><?xml version="1.0" encoding="utf-8"?>
<a:theme xmlns:a="http://schemas.openxmlformats.org/drawingml/2006/main" name="Office Theme">
  <a:themeElements>
    <a:clrScheme name="Activity Log">
      <a:dk1>
        <a:sysClr val="windowText" lastClr="000000"/>
      </a:dk1>
      <a:lt1>
        <a:sysClr val="window" lastClr="FFFFFF"/>
      </a:lt1>
      <a:dk2>
        <a:srgbClr val="414141"/>
      </a:dk2>
      <a:lt2>
        <a:srgbClr val="F0F0F0"/>
      </a:lt2>
      <a:accent1>
        <a:srgbClr val="F01414"/>
      </a:accent1>
      <a:accent2>
        <a:srgbClr val="2895BF"/>
      </a:accent2>
      <a:accent3>
        <a:srgbClr val="BF1A8D"/>
      </a:accent3>
      <a:accent4>
        <a:srgbClr val="FF9900"/>
      </a:accent4>
      <a:accent5>
        <a:srgbClr val="9B9B9B"/>
      </a:accent5>
      <a:accent6>
        <a:srgbClr val="CD865B"/>
      </a:accent6>
      <a:hlink>
        <a:srgbClr val="0095BF"/>
      </a:hlink>
      <a:folHlink>
        <a:srgbClr val="BF1A8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K24"/>
  <sheetViews>
    <sheetView showGridLines="0" tabSelected="1" zoomScaleNormal="100" workbookViewId="0">
      <selection sqref="A1:C1"/>
    </sheetView>
  </sheetViews>
  <sheetFormatPr defaultColWidth="9.140625" defaultRowHeight="30" customHeight="1" x14ac:dyDescent="0.25"/>
  <cols>
    <col min="1" max="2" width="20.5703125" style="2" customWidth="1"/>
    <col min="3" max="3" width="20.5703125" style="24" customWidth="1"/>
    <col min="4" max="4" width="17.42578125" style="2" customWidth="1"/>
    <col min="5" max="5" width="21.28515625" style="2" customWidth="1"/>
    <col min="6" max="6" width="16.140625" style="2" customWidth="1"/>
    <col min="7" max="8" width="15.85546875" style="2" customWidth="1"/>
    <col min="9" max="9" width="20.140625" style="1" customWidth="1"/>
    <col min="10" max="10" width="13.42578125" customWidth="1"/>
    <col min="11" max="11" width="36.5703125" customWidth="1"/>
  </cols>
  <sheetData>
    <row r="1" spans="1:11" ht="33" customHeight="1" x14ac:dyDescent="0.25">
      <c r="A1" s="48" t="s">
        <v>0</v>
      </c>
      <c r="B1" s="48"/>
      <c r="C1" s="49"/>
      <c r="D1" s="44"/>
      <c r="E1" s="45"/>
      <c r="F1" s="45"/>
      <c r="G1" s="45"/>
      <c r="H1" s="45"/>
      <c r="I1" s="45"/>
      <c r="J1" s="45"/>
      <c r="K1" s="45"/>
    </row>
    <row r="2" spans="1:11" ht="74.25" customHeight="1" x14ac:dyDescent="0.25">
      <c r="A2" s="46" t="s">
        <v>1</v>
      </c>
      <c r="B2" s="46"/>
      <c r="C2" s="47"/>
      <c r="D2" s="44"/>
      <c r="E2" s="45"/>
      <c r="F2" s="45"/>
      <c r="G2" s="45"/>
      <c r="H2" s="45"/>
      <c r="I2" s="45"/>
      <c r="J2" s="45"/>
      <c r="K2" s="45"/>
    </row>
    <row r="3" spans="1:11" ht="18" customHeight="1" x14ac:dyDescent="0.25">
      <c r="A3" s="37" t="s">
        <v>2</v>
      </c>
      <c r="B3" s="33">
        <f>SUMIF(Liste[Aktivität],Kategorie1,Liste[Gesamt])</f>
        <v>19.46</v>
      </c>
      <c r="C3" s="16"/>
      <c r="D3" s="44"/>
      <c r="E3" s="45"/>
      <c r="F3" s="45"/>
      <c r="G3" s="45"/>
      <c r="H3" s="45"/>
      <c r="I3" s="45"/>
      <c r="J3" s="45"/>
      <c r="K3" s="45"/>
    </row>
    <row r="4" spans="1:11" ht="30" customHeight="1" x14ac:dyDescent="0.25">
      <c r="A4" s="37"/>
      <c r="B4" s="33"/>
      <c r="C4" s="17" t="s">
        <v>8</v>
      </c>
      <c r="D4" s="44"/>
      <c r="E4" s="45"/>
      <c r="F4" s="45"/>
      <c r="G4" s="45"/>
      <c r="H4" s="45"/>
      <c r="I4" s="45"/>
      <c r="J4" s="45"/>
      <c r="K4" s="45"/>
    </row>
    <row r="5" spans="1:11" ht="30" customHeight="1" x14ac:dyDescent="0.25">
      <c r="A5" s="37"/>
      <c r="B5" s="34">
        <f>SUMIF(Liste[Aktivität],Kategorie1,Liste[Kalorien])</f>
        <v>847</v>
      </c>
      <c r="C5" s="18" t="s">
        <v>9</v>
      </c>
      <c r="D5" s="13" t="s">
        <v>13</v>
      </c>
      <c r="E5" s="4" t="s">
        <v>14</v>
      </c>
      <c r="F5" s="12" t="s">
        <v>15</v>
      </c>
      <c r="G5" s="11" t="s">
        <v>16</v>
      </c>
      <c r="H5" s="11" t="s">
        <v>7</v>
      </c>
      <c r="I5" s="13" t="s">
        <v>17</v>
      </c>
      <c r="J5" s="12" t="s">
        <v>9</v>
      </c>
      <c r="K5" s="4" t="s">
        <v>18</v>
      </c>
    </row>
    <row r="6" spans="1:11" ht="30" customHeight="1" thickBot="1" x14ac:dyDescent="0.3">
      <c r="A6" s="38"/>
      <c r="B6" s="35"/>
      <c r="C6" s="19"/>
      <c r="D6" s="23" t="s">
        <v>13</v>
      </c>
      <c r="E6" s="4" t="s">
        <v>2</v>
      </c>
      <c r="F6" s="27">
        <v>0.66666666666666663</v>
      </c>
      <c r="G6" s="29">
        <v>1.5972222222222224E-2</v>
      </c>
      <c r="H6" s="5">
        <v>3.66</v>
      </c>
      <c r="I6" s="9" t="str">
        <f>IFERROR(VLOOKUP(Liste[[#This Row],[Aktivität]],AktivitätenSuche,2,FALSE),"")</f>
        <v>Kilometer</v>
      </c>
      <c r="J6" s="7">
        <v>173</v>
      </c>
      <c r="K6" s="4" t="s">
        <v>19</v>
      </c>
    </row>
    <row r="7" spans="1:11" ht="30" customHeight="1" thickTop="1" x14ac:dyDescent="0.25">
      <c r="A7" s="36" t="s">
        <v>3</v>
      </c>
      <c r="B7" s="33">
        <f>SUMIF(Liste[Aktivität],Kategorie2,Liste[Gesamt])</f>
        <v>1700</v>
      </c>
      <c r="C7" s="20"/>
      <c r="D7" s="23" t="s">
        <v>13</v>
      </c>
      <c r="E7" s="4" t="s">
        <v>2</v>
      </c>
      <c r="F7" s="27">
        <v>0.60416666666666663</v>
      </c>
      <c r="G7" s="29">
        <v>3.125E-2</v>
      </c>
      <c r="H7" s="5">
        <v>7.8</v>
      </c>
      <c r="I7" s="9" t="str">
        <f>IFERROR(VLOOKUP(Liste[[#This Row],[Aktivität]],AktivitätenSuche,2,FALSE),"")</f>
        <v>Kilometer</v>
      </c>
      <c r="J7" s="7">
        <v>330</v>
      </c>
      <c r="K7" s="4" t="s">
        <v>20</v>
      </c>
    </row>
    <row r="8" spans="1:11" ht="30" customHeight="1" x14ac:dyDescent="0.25">
      <c r="A8" s="37"/>
      <c r="B8" s="33"/>
      <c r="C8" s="17" t="s">
        <v>10</v>
      </c>
      <c r="D8" s="23" t="s">
        <v>13</v>
      </c>
      <c r="E8" s="4" t="s">
        <v>3</v>
      </c>
      <c r="F8" s="27">
        <v>0.41666666666666669</v>
      </c>
      <c r="G8" s="29">
        <v>2.0833333333333332E-2</v>
      </c>
      <c r="H8" s="5">
        <v>1700</v>
      </c>
      <c r="I8" s="9" t="str">
        <f>IFERROR(VLOOKUP(Liste[[#This Row],[Aktivität]],AktivitätenSuche,2,FALSE),"")</f>
        <v>Meter</v>
      </c>
      <c r="J8" s="7">
        <v>237</v>
      </c>
      <c r="K8" s="4" t="s">
        <v>21</v>
      </c>
    </row>
    <row r="9" spans="1:11" ht="30" customHeight="1" x14ac:dyDescent="0.25">
      <c r="A9" s="37"/>
      <c r="B9" s="34">
        <f>SUMIF(Liste[Aktivität],Kategorie2,Liste[Kalorien])</f>
        <v>237</v>
      </c>
      <c r="C9" s="18" t="s">
        <v>9</v>
      </c>
      <c r="D9" s="23" t="s">
        <v>13</v>
      </c>
      <c r="E9" s="4" t="s">
        <v>4</v>
      </c>
      <c r="F9" s="27">
        <v>0.5625</v>
      </c>
      <c r="G9" s="29">
        <v>2.4305555555555556E-2</v>
      </c>
      <c r="H9" s="5">
        <v>3227</v>
      </c>
      <c r="I9" s="9" t="str">
        <f>IFERROR(VLOOKUP(Liste[[#This Row],[Aktivität]],AktivitätenSuche,2,FALSE),"")</f>
        <v>Schritte</v>
      </c>
      <c r="J9" s="7">
        <v>150</v>
      </c>
      <c r="K9" s="4"/>
    </row>
    <row r="10" spans="1:11" ht="30" customHeight="1" thickBot="1" x14ac:dyDescent="0.3">
      <c r="A10" s="38"/>
      <c r="B10" s="35"/>
      <c r="C10" s="21"/>
      <c r="D10" s="23" t="s">
        <v>13</v>
      </c>
      <c r="E10" s="4" t="s">
        <v>5</v>
      </c>
      <c r="F10" s="27">
        <v>0.22916666666666666</v>
      </c>
      <c r="G10" s="29">
        <v>2.0833333333333332E-2</v>
      </c>
      <c r="H10" s="5">
        <v>30</v>
      </c>
      <c r="I10" s="9" t="str">
        <f>IFERROR(VLOOKUP(Liste[[#This Row],[Aktivität]],AktivitätenSuche,2,FALSE),"")</f>
        <v>Wiederholungen</v>
      </c>
      <c r="J10" s="7">
        <v>115</v>
      </c>
      <c r="K10" s="4"/>
    </row>
    <row r="11" spans="1:11" ht="30" customHeight="1" thickTop="1" x14ac:dyDescent="0.25">
      <c r="A11" s="36" t="s">
        <v>4</v>
      </c>
      <c r="B11" s="33">
        <f>SUMIF(Liste[Aktivität],Kategorie3,Liste[Gesamt])</f>
        <v>3227</v>
      </c>
      <c r="C11" s="20"/>
      <c r="D11" s="23" t="s">
        <v>13</v>
      </c>
      <c r="E11" s="6" t="s">
        <v>6</v>
      </c>
      <c r="F11" s="28">
        <v>0.25</v>
      </c>
      <c r="G11" s="30">
        <v>3.125E-2</v>
      </c>
      <c r="H11" s="6">
        <v>5</v>
      </c>
      <c r="I11" s="10" t="str">
        <f>IFERROR(VLOOKUP(Liste[[#This Row],[Aktivität]],AktivitätenSuche,2,FALSE),"")</f>
        <v>Kilometer</v>
      </c>
      <c r="J11" s="8">
        <v>345</v>
      </c>
      <c r="K11" s="25"/>
    </row>
    <row r="12" spans="1:11" ht="30" customHeight="1" x14ac:dyDescent="0.25">
      <c r="A12" s="37"/>
      <c r="B12" s="33"/>
      <c r="C12" s="17" t="s">
        <v>11</v>
      </c>
      <c r="D12" s="23" t="s">
        <v>13</v>
      </c>
      <c r="E12" s="6" t="s">
        <v>2</v>
      </c>
      <c r="F12" s="28">
        <v>0.41666666666666669</v>
      </c>
      <c r="G12" s="30">
        <v>2.7777777777777776E-2</v>
      </c>
      <c r="H12" s="6">
        <v>8</v>
      </c>
      <c r="I12" s="10" t="str">
        <f>IFERROR(VLOOKUP(Liste[[#This Row],[Aktivität]],AktivitätenSuche,2,FALSE),"")</f>
        <v>Kilometer</v>
      </c>
      <c r="J12" s="8">
        <v>344</v>
      </c>
      <c r="K12" s="14"/>
    </row>
    <row r="13" spans="1:11" ht="30" customHeight="1" x14ac:dyDescent="0.25">
      <c r="A13" s="37"/>
      <c r="B13" s="34">
        <f>SUMIF(Liste[Aktivität],Kategorie3,Liste[Kalorien])</f>
        <v>150</v>
      </c>
      <c r="C13" s="18" t="s">
        <v>9</v>
      </c>
      <c r="D13" s="22"/>
      <c r="F13" s="3"/>
      <c r="I13" s="26"/>
      <c r="K13" s="4"/>
    </row>
    <row r="14" spans="1:11" ht="30" customHeight="1" thickBot="1" x14ac:dyDescent="0.3">
      <c r="A14" s="37"/>
      <c r="B14" s="35"/>
      <c r="C14" s="16"/>
      <c r="D14" s="22"/>
      <c r="F14" s="3"/>
      <c r="I14" s="26"/>
      <c r="K14" s="4"/>
    </row>
    <row r="15" spans="1:11" ht="30" customHeight="1" thickTop="1" x14ac:dyDescent="0.25">
      <c r="A15" s="36" t="s">
        <v>5</v>
      </c>
      <c r="B15" s="33">
        <f>SUMIF(Liste[Aktivität],Kategorie4,Liste[Gesamt])</f>
        <v>30</v>
      </c>
      <c r="C15" s="20"/>
      <c r="D15" s="22"/>
      <c r="F15" s="3"/>
      <c r="I15" s="26"/>
      <c r="K15" s="4"/>
    </row>
    <row r="16" spans="1:11" ht="30" customHeight="1" x14ac:dyDescent="0.25">
      <c r="A16" s="37"/>
      <c r="B16" s="33"/>
      <c r="C16" s="17" t="s">
        <v>12</v>
      </c>
      <c r="D16" s="22"/>
      <c r="F16" s="3"/>
      <c r="I16" s="26"/>
      <c r="K16" s="25"/>
    </row>
    <row r="17" spans="1:9" ht="30" customHeight="1" x14ac:dyDescent="0.25">
      <c r="A17" s="37"/>
      <c r="B17" s="34">
        <f>SUMIF(Liste[Aktivität],Kategorie4,Liste[Kalorien])</f>
        <v>115</v>
      </c>
      <c r="C17" s="18" t="s">
        <v>9</v>
      </c>
      <c r="D17" s="22"/>
      <c r="F17" s="3"/>
      <c r="I17" s="26"/>
    </row>
    <row r="18" spans="1:9" ht="30" customHeight="1" thickBot="1" x14ac:dyDescent="0.3">
      <c r="A18" s="37"/>
      <c r="B18" s="35"/>
      <c r="C18" s="21"/>
      <c r="D18" s="22"/>
      <c r="F18" s="3"/>
      <c r="I18" s="26"/>
    </row>
    <row r="19" spans="1:9" ht="30" customHeight="1" thickTop="1" x14ac:dyDescent="0.25">
      <c r="A19" s="42" t="s">
        <v>6</v>
      </c>
      <c r="B19" s="33">
        <f>SUMIF(Liste[Aktivität],Kategorie5,Liste[Gesamt])</f>
        <v>5</v>
      </c>
      <c r="C19" s="20"/>
      <c r="D19" s="22"/>
      <c r="F19" s="3"/>
      <c r="I19" s="26"/>
    </row>
    <row r="20" spans="1:9" ht="30" customHeight="1" x14ac:dyDescent="0.25">
      <c r="A20" s="43"/>
      <c r="B20" s="33"/>
      <c r="C20" s="17" t="s">
        <v>8</v>
      </c>
      <c r="D20" s="22"/>
      <c r="F20" s="3"/>
      <c r="I20" s="26"/>
    </row>
    <row r="21" spans="1:9" ht="30" customHeight="1" x14ac:dyDescent="0.25">
      <c r="A21" s="43"/>
      <c r="B21" s="34">
        <f>SUMIF(Liste[Aktivität],Kategorie5,Liste[Kalorien])</f>
        <v>345</v>
      </c>
      <c r="C21" s="18" t="s">
        <v>9</v>
      </c>
      <c r="D21" s="22"/>
      <c r="F21" s="3"/>
      <c r="I21" s="26"/>
    </row>
    <row r="22" spans="1:9" ht="30" customHeight="1" thickBot="1" x14ac:dyDescent="0.3">
      <c r="A22" s="43"/>
      <c r="B22" s="35"/>
      <c r="C22" s="16"/>
      <c r="D22" s="22"/>
      <c r="F22" s="3"/>
      <c r="I22" s="26"/>
    </row>
    <row r="23" spans="1:9" ht="30" customHeight="1" thickTop="1" x14ac:dyDescent="0.25">
      <c r="A23" s="39" t="s">
        <v>24</v>
      </c>
      <c r="B23" s="41">
        <f>SUM(B21,B17,B13,B9,B5)</f>
        <v>1694</v>
      </c>
      <c r="C23" s="31" t="s">
        <v>9</v>
      </c>
      <c r="D23" s="22"/>
      <c r="F23" s="3"/>
      <c r="I23" s="26"/>
    </row>
    <row r="24" spans="1:9" ht="30" customHeight="1" x14ac:dyDescent="0.25">
      <c r="A24" s="40"/>
      <c r="B24" s="41"/>
      <c r="C24" s="32"/>
      <c r="D24" s="22"/>
      <c r="F24" s="3"/>
      <c r="I24" s="26"/>
    </row>
  </sheetData>
  <mergeCells count="21">
    <mergeCell ref="D1:K4"/>
    <mergeCell ref="A2:C2"/>
    <mergeCell ref="A3:A6"/>
    <mergeCell ref="B3:B4"/>
    <mergeCell ref="B5:B6"/>
    <mergeCell ref="A1:C1"/>
    <mergeCell ref="B7:B8"/>
    <mergeCell ref="B9:B10"/>
    <mergeCell ref="A7:A10"/>
    <mergeCell ref="A23:A24"/>
    <mergeCell ref="B23:B24"/>
    <mergeCell ref="A11:A14"/>
    <mergeCell ref="A15:A18"/>
    <mergeCell ref="A19:A22"/>
    <mergeCell ref="C23:C24"/>
    <mergeCell ref="B11:B12"/>
    <mergeCell ref="B13:B14"/>
    <mergeCell ref="B19:B20"/>
    <mergeCell ref="B21:B22"/>
    <mergeCell ref="B15:B16"/>
    <mergeCell ref="B17:B18"/>
  </mergeCells>
  <dataValidations count="23">
    <dataValidation type="list" errorStyle="warning" allowBlank="1" showInputMessage="1" showErrorMessage="1" error="Wählen Sie „Aktivität“ aus der Liste aus. Passen Sie Kategorien in den Zellen A3 bis A19 an zum Aktualisieren der Liste. Wählen Sie ABBRECHEN, drücken ALT+NACH-UNTEN für Optionen, dann NACH-UNTEN und EINGABE für die Auswahl." sqref="E6:E12" xr:uid="{00000000-0002-0000-0000-000000000000}">
      <formula1>AktivitätenListe</formula1>
    </dataValidation>
    <dataValidation type="custom" errorStyle="warning" allowBlank="1" showInputMessage="1" showErrorMessage="1" errorTitle="Hoppla!" error="Die im Protokoll eingegebenen Kalorien werden hier für das Diagramm zusammengefasst. Änderungen können zu Fehlern führen. Wenn Sie sicher sind, dass Sie dies ändern möchten, klicken Sie auf Ja, andernfalls auf Abbrechen. " sqref="C23:C24" xr:uid="{00000000-0002-0000-0000-000001000000}">
      <formula1>"Kalorien"</formula1>
    </dataValidation>
    <dataValidation type="custom" errorStyle="warning" allowBlank="1" showInputMessage="1" showErrorMessage="1" errorTitle="Hoppla!" error="Die im Protokoll eingegebenen Kalorien werden hier für das Diagramm zusammengefasst. Änderungen können zu Fehlern führen. Wenn Sie sicher sind, dass Sie dies ändern möchten, klicken Sie auf Ja, sonst auf Abbrechen. " sqref="C5 C9 C13 C17 C21" xr:uid="{00000000-0002-0000-0000-000002000000}">
      <formula1>"Kalorien"</formula1>
    </dataValidation>
    <dataValidation type="list" errorStyle="warning" allowBlank="1" showInputMessage="1" showErrorMessage="1" error="Wählen Sie die Einheit aus der Liste in dieser Zelle aus. Wählen Sie ABBRECHEN aus, drücken Sie ALT+NACH-UNTEN, um die Optionen anzuzeigen, und dann NACH-UNTEN und EINGABE für die Auswahl" prompt="Wählen Sie die Einheit in dieser Zelle aus. Drücken Sie ALT+NACH-UNTEN, um Optionen anzuzeigen, und drücken Sie dann NACH-UNTEN-TASTE und EINGABE, um die Auswahl zu treffen. Die Bezeichnung „Kalorien befindet sich in der Zelle unten." sqref="C20 C4 C16 C12 C8" xr:uid="{00000000-0002-0000-0000-000003000000}">
      <formula1>"Kilometer,Kilometers,Schritte,Laps,Yards,Meter,Wiederholungen,Minutes"</formula1>
    </dataValidation>
    <dataValidation allowBlank="1" showInputMessage="1" showErrorMessage="1" prompt="Erstellen Sie die Aktivitätsnachverfolgung in diesem Arbeitsblatt. Titel befindet sich in dieser Zelle, Informationen in der Zelle unten und das Diagramm in Zelle rechts. Geben Sie Details in die Tabelle „Liste“ und Aktivitäten in Zellen A3 bis A19 ein." sqref="A1:C1" xr:uid="{00000000-0002-0000-0000-000004000000}"/>
    <dataValidation allowBlank="1" showInputMessage="1" showErrorMessage="1" prompt="Geben Sie in dieser Spalte unter dieser Überschrift das Datum ein." sqref="D5" xr:uid="{00000000-0002-0000-0000-000005000000}"/>
    <dataValidation allowBlank="1" showInputMessage="1" showErrorMessage="1" prompt="Wählen Sie „Aktivität“ in dieser Spalte unter dieser Überschrift aus. Passen Sie Kategorien in den Zellen A3 bis A19 an, um die Liste zu aktualisieren. Drücken Sie ALT+NACH-UNTEN für Optionen, dann NACH-UNTEN und EINGABE für die Auswahl." sqref="E5" xr:uid="{00000000-0002-0000-0000-000006000000}"/>
    <dataValidation allowBlank="1" showInputMessage="1" showErrorMessage="1" prompt="Geben Sie in dieser Spalte unter dieser Überschrift die Startzeit ein." sqref="F5" xr:uid="{00000000-0002-0000-0000-000007000000}"/>
    <dataValidation allowBlank="1" showInputMessage="1" showErrorMessage="1" prompt="Geben Sie in dieser Spalte unter dieser Überschrift die Dauer ein." sqref="G5" xr:uid="{00000000-0002-0000-0000-000008000000}"/>
    <dataValidation allowBlank="1" showInputMessage="1" showErrorMessage="1" prompt="Geben Sie in dieser Spalte unter dieser Überschrift die Summe ein." sqref="H5" xr:uid="{00000000-0002-0000-0000-000009000000}"/>
    <dataValidation allowBlank="1" showInputMessage="1" showErrorMessage="1" prompt="Die Einheit wird in dieser Spalte unter dieser Überschrift automatisch aktualisiert." sqref="I5" xr:uid="{00000000-0002-0000-0000-00000A000000}"/>
    <dataValidation allowBlank="1" showInputMessage="1" showErrorMessage="1" prompt="Geben Sie in dieser Spalte unter dieser Überschrift die Kalorien ein." sqref="J5" xr:uid="{00000000-0002-0000-0000-00000B000000}"/>
    <dataValidation allowBlank="1" showInputMessage="1" showErrorMessage="1" prompt="Geben Sie in dieser Spalte unter dieser Überschrift Notizen ein." sqref="K5" xr:uid="{00000000-0002-0000-0000-00000C000000}"/>
    <dataValidation allowBlank="1" showInputMessage="1" showErrorMessage="1" prompt="Geben Sie Aktivität 1 in diese Zelle ein. In den Zellen A3 bis A19 eingegebene Aktivitätskategorien werden in der Tabelle „Liste“ automatisch aktualisiert. Daten werden automatisch in der Zelle rechts aktualisiert." sqref="A3:A6" xr:uid="{00000000-0002-0000-0000-00000D000000}"/>
    <dataValidation allowBlank="1" showInputMessage="1" showErrorMessage="1" prompt="Die Daten werden in dieser Zelle und unterhalb automatisch aktualisiert. Wählen Sie „Einheit“ in der Zelle rechts aus" sqref="B3:B4 B7:B8 B11:B12 B15:B16 B19:B20" xr:uid="{00000000-0002-0000-0000-00000E000000}"/>
    <dataValidation allowBlank="1" showInputMessage="1" showErrorMessage="1" prompt="Durch Aktivitäten verbrauchte Kalorien werden in dieser Zelle automatisch berechnet. Die Bezeichnung „Kalorien“ befindet sich in der Zelle rechts." sqref="B21:B22 B17:B18 B13:B14 B9:B10 B5:B6" xr:uid="{00000000-0002-0000-0000-000011000000}"/>
    <dataValidation allowBlank="1" showInputMessage="1" showErrorMessage="1" prompt="Geben Sie Aktivität 2 in diese Zelle ein. Daten werden in Zellen auf der rechten Seite automatisch aktualisiert." sqref="A7:A10" xr:uid="{00000000-0002-0000-0000-000012000000}"/>
    <dataValidation allowBlank="1" showInputMessage="1" showErrorMessage="1" prompt="Geben Sie Aktivität 3 in diese Zelle ein. Daten werden in Zellen auf der rechten Seite automatisch aktualisiert." sqref="A11:A14" xr:uid="{00000000-0002-0000-0000-000013000000}"/>
    <dataValidation allowBlank="1" showInputMessage="1" showErrorMessage="1" prompt="Geben Sie Aktivität 4 in diese Zelle ein. Daten werden in Zellen auf der rechten Seite automatisch aktualisiert." sqref="A15:A18" xr:uid="{00000000-0002-0000-0000-000014000000}"/>
    <dataValidation allowBlank="1" showInputMessage="1" showErrorMessage="1" prompt="Geben Sie Aktivität 5 in diese Zelle ein. Daten werden in Zellen auf der rechten Seite automatisch aktualisiert. Die Gesamtzahl der verbrauchten Kalorien wird automatisch in Zelle B23 berechnet." sqref="A19:A22" xr:uid="{00000000-0002-0000-0000-000015000000}"/>
    <dataValidation allowBlank="1" showInputMessage="1" showErrorMessage="1" prompt="Die Summe wird automatisch in der Zelle rechts berechnet." sqref="A23:A24" xr:uid="{00000000-0002-0000-0000-000016000000}"/>
    <dataValidation allowBlank="1" showInputMessage="1" showErrorMessage="1" prompt="Die Summe wird in dieser Zelle automatisch berechnet. Die Bezeichnung „Kalorien“ befindet sich in der Zelle rechts." sqref="B23:B24" xr:uid="{00000000-0002-0000-0000-000017000000}"/>
    <dataValidation allowBlank="1" showInputMessage="1" showErrorMessage="1" prompt="In dieser Zelle befindet sich ein gestapeltes Balkendiagramm, das die Gesamtanzahl der von der Aktivität verbrauchten Kalorien zeigt. Geben Sie die Details in der Tabelle unten ein." sqref="D1:K4" xr:uid="{53892C7E-C60C-4E4A-B49C-A4BE86DFF17D}"/>
  </dataValidations>
  <printOptions horizontalCentered="1"/>
  <pageMargins left="0.25" right="0.25" top="0.5" bottom="0.5" header="0.3" footer="0.3"/>
  <pageSetup paperSize="9" scale="56" fitToHeight="0" orientation="portrait" r:id="rId1"/>
  <headerFooter differentFirst="1">
    <oddFooter>Page &amp;P of &amp;N</oddFooter>
  </headerFooter>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C8"/>
  <sheetViews>
    <sheetView showGridLines="0" workbookViewId="0"/>
  </sheetViews>
  <sheetFormatPr defaultColWidth="9.140625" defaultRowHeight="21.75" customHeight="1" x14ac:dyDescent="0.25"/>
  <cols>
    <col min="1" max="1" width="2.28515625" customWidth="1"/>
    <col min="2" max="3" width="34.5703125" customWidth="1"/>
  </cols>
  <sheetData>
    <row r="1" spans="2:3" ht="36.75" customHeight="1" x14ac:dyDescent="0.25">
      <c r="B1" s="50" t="s">
        <v>22</v>
      </c>
      <c r="C1" s="50"/>
    </row>
    <row r="2" spans="2:3" ht="29.25" customHeight="1" x14ac:dyDescent="0.25">
      <c r="B2" s="51" t="s">
        <v>23</v>
      </c>
      <c r="C2" s="51"/>
    </row>
    <row r="3" spans="2:3" ht="29.25" customHeight="1" x14ac:dyDescent="0.25">
      <c r="B3" s="15" t="s">
        <v>14</v>
      </c>
      <c r="C3" s="15" t="s">
        <v>17</v>
      </c>
    </row>
    <row r="4" spans="2:3" ht="21.75" customHeight="1" x14ac:dyDescent="0.25">
      <c r="B4" t="str">
        <f>TRIM(Kategorie1)</f>
        <v>Fahrrad fahren</v>
      </c>
      <c r="C4" t="str">
        <f>Kategorie1Einheit</f>
        <v>Kilometer</v>
      </c>
    </row>
    <row r="5" spans="2:3" ht="21.75" customHeight="1" x14ac:dyDescent="0.25">
      <c r="B5" t="str">
        <f>TRIM(Kategorie2)</f>
        <v>Schwimmen</v>
      </c>
      <c r="C5" t="str">
        <f>Kategorie2Einheit</f>
        <v>Meter</v>
      </c>
    </row>
    <row r="6" spans="2:3" ht="21.75" customHeight="1" x14ac:dyDescent="0.25">
      <c r="B6" t="str">
        <f>TRIM(Kategorie3)</f>
        <v>Aktivität 3</v>
      </c>
      <c r="C6" t="str">
        <f>Kategorie3Einheit</f>
        <v>Schritte</v>
      </c>
    </row>
    <row r="7" spans="2:3" ht="21.75" customHeight="1" x14ac:dyDescent="0.25">
      <c r="B7" t="str">
        <f>TRIM(Kategorie4)</f>
        <v>Aktivität 4</v>
      </c>
      <c r="C7" t="str">
        <f>Kategorie4Einheit</f>
        <v>Wiederholungen</v>
      </c>
    </row>
    <row r="8" spans="2:3" ht="21.75" customHeight="1" x14ac:dyDescent="0.25">
      <c r="B8" t="str">
        <f>TRIM(Kategorie5)</f>
        <v>Aktivität 5</v>
      </c>
      <c r="C8" t="str">
        <f>Kategorie5Einheit</f>
        <v>Kilometer</v>
      </c>
    </row>
  </sheetData>
  <mergeCells count="2">
    <mergeCell ref="B1:C1"/>
    <mergeCell ref="B2:C2"/>
  </mergeCells>
  <pageMargins left="0.7" right="0.7" top="0.75" bottom="0.75" header="0.3" footer="0.3"/>
  <pageSetup paperSize="9" orientation="portrait" r:id="rId1"/>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125D488F-1ECA-4FC5-A47B-1B06F02B4B3D}">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1.xml><?xml version="1.0" encoding="utf-8"?>
<ds:datastoreItem xmlns:ds="http://schemas.openxmlformats.org/officeDocument/2006/customXml" ds:itemID="{2FD4C7CD-381F-4F90-BEB3-8BE82CE9B321}">
  <ds:schemaRefs>
    <ds:schemaRef ds:uri="http://schemas.microsoft.com/sharepoint/v3/contenttype/forms"/>
  </ds:schemaRefs>
</ds:datastoreItem>
</file>

<file path=customXml/itemProps33.xml><?xml version="1.0" encoding="utf-8"?>
<ds:datastoreItem xmlns:ds="http://schemas.openxmlformats.org/officeDocument/2006/customXml" ds:itemID="{DA368851-0EC2-4C8D-8960-CC9E614BF6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TM00000027</ap:Template>
  <ap:TotalTime>0</ap:TotalTime>
  <ap:DocSecurity>0</ap:DocSecurity>
  <ap:ScaleCrop>false</ap:ScaleCrop>
  <ap:HeadingPairs>
    <vt:vector baseType="variant" size="4">
      <vt:variant>
        <vt:lpstr>Worksheets</vt:lpstr>
      </vt:variant>
      <vt:variant>
        <vt:i4>2</vt:i4>
      </vt:variant>
      <vt:variant>
        <vt:lpstr>Named Ranges</vt:lpstr>
      </vt:variant>
      <vt:variant>
        <vt:i4>13</vt:i4>
      </vt:variant>
    </vt:vector>
  </ap:HeadingPairs>
  <ap:TitlesOfParts>
    <vt:vector baseType="lpstr" size="15">
      <vt:lpstr>Aktivitätsnachverfolgung</vt:lpstr>
      <vt:lpstr>Aktivitätenliste</vt:lpstr>
      <vt:lpstr>AktivitätenListe</vt:lpstr>
      <vt:lpstr>AktivitätenSuche</vt:lpstr>
      <vt:lpstr>AlleSonstigen</vt:lpstr>
      <vt:lpstr>Kategorie1</vt:lpstr>
      <vt:lpstr>Kategorie1Einheit</vt:lpstr>
      <vt:lpstr>Kategorie2</vt:lpstr>
      <vt:lpstr>Kategorie2Einheit</vt:lpstr>
      <vt:lpstr>Kategorie3</vt:lpstr>
      <vt:lpstr>Kategorie3Einheit</vt:lpstr>
      <vt:lpstr>Kategorie4</vt:lpstr>
      <vt:lpstr>Kategorie4Einheit</vt:lpstr>
      <vt:lpstr>Kategorie5</vt:lpstr>
      <vt:lpstr>Kategorie5Einheit</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2022-11-10T06:19:12Z</dcterms:created>
  <dcterms:modified xsi:type="dcterms:W3CDTF">2022-12-13T02:29:40Z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