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3"/>
  <workbookPr filterPrivacy="1"/>
  <xr:revisionPtr revIDLastSave="0" documentId="13_ncr:1_{9FEEE38F-EBFB-4506-ADEE-C2682D3C0895}" xr6:coauthVersionLast="47" xr6:coauthVersionMax="47" xr10:uidLastSave="{00000000-0000-0000-0000-000000000000}"/>
  <bookViews>
    <workbookView xWindow="-120" yWindow="-120" windowWidth="28680" windowHeight="15780" activeTab="1" xr2:uid="{00000000-000D-0000-FFFF-FFFF00000000}"/>
  </bookViews>
  <sheets>
    <sheet name="SÅDAN BRUGER DU PROJEKTMAPPEN" sheetId="2" r:id="rId1"/>
    <sheet name="KARAKTERBOG" sheetId="1" r:id="rId2"/>
  </sheets>
  <definedNames>
    <definedName name="KARAKTERTABEL">KARAKTERBOG!$I$3:$U$6</definedName>
    <definedName name="RækkeTitelOmråde1..U6">KARAKTERBOG!$H$3</definedName>
    <definedName name="RækkeTitelOmråde2..X9">KARAKTERBOG!$E$8:$G$8</definedName>
    <definedName name="RækkeTitelOmråde3..H12">KARAKTERBOG!$E$11:$G$11</definedName>
    <definedName name="SamledePoint">KARAKTERBOG!$H$12</definedName>
    <definedName name="Titel1">Karakterer[[#Headers],[Navn på elev]]</definedName>
    <definedName name="TitelOmråde1..G24.1">KARAKTERBOG!$B$21:$C$21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 l="1"/>
  <c r="E16" i="1"/>
  <c r="E17" i="1"/>
  <c r="E18" i="1"/>
  <c r="E19" i="1"/>
  <c r="D17" i="1" l="1"/>
  <c r="D18" i="1"/>
  <c r="D19" i="1"/>
  <c r="F19" i="1" l="1"/>
  <c r="G19" i="1"/>
  <c r="F18" i="1"/>
  <c r="G18" i="1"/>
  <c r="F17" i="1"/>
  <c r="G17" i="1"/>
  <c r="H12" i="1"/>
  <c r="H11"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<sst xmlns="http://schemas.openxmlformats.org/spreadsheetml/2006/main" count="132" uniqueCount="65">
  <si>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VEJLEDNING</t>
  </si>
  <si>
    <r>
      <t>Brug regnearket KARAKTERBOG til at beregne karakterer, hvor hver opgave svarer til et bestemt antal point.</t>
    </r>
    <r>
      <rPr>
        <b/>
        <sz val="11"/>
        <color rgb="FF000000"/>
        <rFont val="Century Gothic"/>
        <family val="2"/>
        <scheme val="minor"/>
      </rPr>
      <t xml:space="preserve"> </t>
    </r>
  </si>
  <si>
    <t xml:space="preserve">1. Udfyld med skolens navn, klasseoplysninger, navne på eleverne og elev-id'er (valgfrit).   </t>
  </si>
  <si>
    <t>2. Juster tabellen Karakter og karaktergennemsnit, så den matcher det karaktersystem, du bruger.</t>
  </si>
  <si>
    <t xml:space="preserve">3. Udfyld opgave- eller testnavne (f.eks. "Test 1") fra og med celle H8 samt de point, som hver opgave er værd. </t>
  </si>
  <si>
    <t>4. Udfyld karaktererne for hver studerende på hver opgave eller test. Kolonnerne "Gennemsnit", "Point", "Bogstavskarakter" og "Karaktergennemsnit" beregnes automatisk, men du kan overskrive dem, hvis du ønsker. For at tildele bonuspoint, skal du blot give flere point til en opgave end det samlede mulige antal point, der er angivet for den opgave.</t>
  </si>
  <si>
    <t>Brug kommandoen "Udskriftsområde" på menuen Sidelayout, hvis du vil ændre, hvad der udskrives.</t>
  </si>
  <si>
    <t>Indtast hver opgave eller test og pointene, de er værd i cellerne H8 til X9.</t>
  </si>
  <si>
    <t>NAVNET PÅ DIN SKOLE</t>
  </si>
  <si>
    <t>Lærers navn</t>
  </si>
  <si>
    <t>Klasse/projekt</t>
  </si>
  <si>
    <t>År/semester/kvartal</t>
  </si>
  <si>
    <t>Navn på elev</t>
  </si>
  <si>
    <t>Elevnummer 1</t>
  </si>
  <si>
    <t>Elevnummer 2</t>
  </si>
  <si>
    <t>Klasseoversigt</t>
  </si>
  <si>
    <t xml:space="preserve"> Gennemsnit</t>
  </si>
  <si>
    <t xml:space="preserve"> Højeste resultat</t>
  </si>
  <si>
    <t xml:space="preserve"> Laveste resultat</t>
  </si>
  <si>
    <t>Elevens id-nummer</t>
  </si>
  <si>
    <t>Gennemsnit</t>
  </si>
  <si>
    <t>Opgave- eller testnavn</t>
  </si>
  <si>
    <t>Samlede tilgængelige point</t>
  </si>
  <si>
    <t>Samlet antal opgaver og prøver:</t>
  </si>
  <si>
    <t>Samlede tilgængelige point:</t>
  </si>
  <si>
    <t>Resultat</t>
  </si>
  <si>
    <t>Bogstavkarakter</t>
  </si>
  <si>
    <t>Karaktergennemsnit</t>
  </si>
  <si>
    <t>%</t>
  </si>
  <si>
    <t>Lektier1</t>
  </si>
  <si>
    <t>Kolonne6</t>
  </si>
  <si>
    <t/>
  </si>
  <si>
    <t>F</t>
  </si>
  <si>
    <t>Lektier2</t>
  </si>
  <si>
    <t>Kolonne7</t>
  </si>
  <si>
    <t>D-</t>
  </si>
  <si>
    <t>1. kvartal</t>
  </si>
  <si>
    <t>Kolonne8</t>
  </si>
  <si>
    <t>D</t>
  </si>
  <si>
    <t>Kolonne9</t>
  </si>
  <si>
    <t>D+</t>
  </si>
  <si>
    <t>Kolonne10</t>
  </si>
  <si>
    <t>C-</t>
  </si>
  <si>
    <t>Kolonne11</t>
  </si>
  <si>
    <t>C</t>
  </si>
  <si>
    <t>Kolonne12</t>
  </si>
  <si>
    <t>C+</t>
  </si>
  <si>
    <t>Kolonne13</t>
  </si>
  <si>
    <t>B-</t>
  </si>
  <si>
    <t>Kolonne14</t>
  </si>
  <si>
    <t>B</t>
  </si>
  <si>
    <t>Kolonne15</t>
  </si>
  <si>
    <t>B+</t>
  </si>
  <si>
    <t>Kolonne16</t>
  </si>
  <si>
    <t>A-</t>
  </si>
  <si>
    <t>Kolonne17</t>
  </si>
  <si>
    <t>A</t>
  </si>
  <si>
    <t>Kolonne18</t>
  </si>
  <si>
    <t>A+</t>
  </si>
  <si>
    <t>Kolonne19</t>
  </si>
  <si>
    <t>Kolonne20</t>
  </si>
  <si>
    <t>Kolonne21</t>
  </si>
  <si>
    <t>Kolonne22</t>
  </si>
  <si>
    <t>Point for karakterer er baseret på en standard procentskala i henhold til det samlede antal point, der er blevet tildelt i række 8 og 9. Tilpas hver opgave eller test, så de har det ønskede antal point, og juster derefter, hvilken procentdel der svarer til hver karakter. Overskriv Point-cellerne for manuelt at foretage ændringer.</t>
  </si>
  <si>
    <r>
      <t xml:space="preserve">Vejledning: </t>
    </r>
    <r>
      <rPr>
        <sz val="11"/>
        <color theme="7" tint="-0.499984740745262"/>
        <rFont val="Century Gothic"/>
        <family val="2"/>
        <scheme val="minor"/>
      </rPr>
      <t>Sørg for at lave sikkerhedskopier af dine karakterer.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</si>
</sst>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7" fillId="11" borderId="1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4">
    <xf numFmtId="0" fontId="0" fillId="0" borderId="0" xfId="0">
      <alignment wrapText="1"/>
    </xf>
    <xf numFmtId="0" fontId="3" fillId="0" borderId="0" xfId="0" applyFont="1">
      <alignment wrapText="1"/>
    </xf>
    <xf numFmtId="0" fontId="2" fillId="2" borderId="2" xfId="0" applyFont="1" applyFill="1" applyBorder="1">
      <alignment wrapText="1"/>
    </xf>
    <xf numFmtId="0" fontId="2" fillId="0" borderId="1" xfId="0"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9" fontId="12" fillId="2" borderId="8" xfId="0" applyNumberFormat="1" applyFont="1" applyFill="1" applyBorder="1" applyAlignment="1">
      <alignment horizontal="left"/>
    </xf>
    <xf numFmtId="0" fontId="2" fillId="2" borderId="7" xfId="0" applyFont="1" applyFill="1" applyBorder="1">
      <alignment wrapText="1"/>
    </xf>
    <xf numFmtId="0" fontId="11" fillId="0" borderId="9" xfId="0" applyFont="1" applyBorder="1" applyAlignment="1">
      <alignment horizontal="left" vertical="center"/>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3"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16" fillId="0" borderId="0" xfId="0" applyFont="1" applyAlignment="1">
      <alignment vertical="center" wrapText="1"/>
    </xf>
    <xf numFmtId="0" fontId="6" fillId="0" borderId="0" xfId="12" applyAlignment="1">
      <alignment horizontal="center" vertical="center" wrapText="1"/>
    </xf>
    <xf numFmtId="0" fontId="0" fillId="0" borderId="0" xfId="0" applyAlignment="1"/>
    <xf numFmtId="0" fontId="12" fillId="2" borderId="8" xfId="0" applyFont="1" applyFill="1" applyBorder="1">
      <alignment wrapText="1"/>
    </xf>
    <xf numFmtId="0" fontId="12" fillId="0" borderId="0" xfId="0" applyFont="1">
      <alignment wrapText="1"/>
    </xf>
    <xf numFmtId="0" fontId="12" fillId="2" borderId="3" xfId="0" applyFont="1" applyFill="1" applyBorder="1">
      <alignment wrapText="1"/>
    </xf>
    <xf numFmtId="0" fontId="12" fillId="0" borderId="0" xfId="0" applyFont="1" applyAlignment="1">
      <alignment horizontal="left"/>
    </xf>
    <xf numFmtId="0" fontId="12" fillId="2" borderId="3" xfId="0" applyFont="1" applyFill="1" applyBorder="1" applyAlignment="1">
      <alignment horizontal="left"/>
    </xf>
    <xf numFmtId="2" fontId="2" fillId="0" borderId="0" xfId="0" applyNumberFormat="1" applyFont="1">
      <alignment wrapText="1"/>
    </xf>
    <xf numFmtId="2" fontId="2" fillId="2" borderId="2" xfId="0" applyNumberFormat="1" applyFont="1" applyFill="1" applyBorder="1">
      <alignment wrapText="1"/>
    </xf>
    <xf numFmtId="2" fontId="2" fillId="0" borderId="1" xfId="0" applyNumberFormat="1" applyFont="1" applyBorder="1">
      <alignment wrapText="1"/>
    </xf>
    <xf numFmtId="0" fontId="5" fillId="0" borderId="8" xfId="2" applyBorder="1">
      <alignment horizontal="left"/>
    </xf>
    <xf numFmtId="0" fontId="5" fillId="0" borderId="0" xfId="2">
      <alignment horizontal="left"/>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cellXfs>
  <cellStyles count="47">
    <cellStyle name="20 % - Farve1" xfId="24" builtinId="30" customBuiltin="1"/>
    <cellStyle name="20 % - Farve2" xfId="28" builtinId="34" customBuiltin="1"/>
    <cellStyle name="20 % - Farve3" xfId="32" builtinId="38" customBuiltin="1"/>
    <cellStyle name="20 % - Farve4" xfId="36" builtinId="42" customBuiltin="1"/>
    <cellStyle name="20 % - Farve5" xfId="40" builtinId="46" customBuiltin="1"/>
    <cellStyle name="20 % - Farve6" xfId="44" builtinId="50" customBuiltin="1"/>
    <cellStyle name="40 % - Farve1" xfId="25" builtinId="31" customBuiltin="1"/>
    <cellStyle name="40 % - Farve2" xfId="29" builtinId="35" customBuiltin="1"/>
    <cellStyle name="40 % - Farve3" xfId="33" builtinId="39" customBuiltin="1"/>
    <cellStyle name="40 % - Farve4" xfId="37" builtinId="43" customBuiltin="1"/>
    <cellStyle name="40 % - Farve5" xfId="41" builtinId="47" customBuiltin="1"/>
    <cellStyle name="40 % - Farve6" xfId="45" builtinId="51" customBuiltin="1"/>
    <cellStyle name="60 % - Farve1" xfId="26" builtinId="32" customBuiltin="1"/>
    <cellStyle name="60 % - Farve2" xfId="30" builtinId="36" customBuiltin="1"/>
    <cellStyle name="60 % - Farve3" xfId="34" builtinId="40" customBuiltin="1"/>
    <cellStyle name="60 % - Farve4" xfId="38" builtinId="44" customBuiltin="1"/>
    <cellStyle name="60 % - Farve5" xfId="42" builtinId="48" customBuiltin="1"/>
    <cellStyle name="60 % - Farve6" xfId="46" builtinId="52" customBuiltin="1"/>
    <cellStyle name="Advarselstekst" xfId="22" builtinId="11" customBuiltin="1"/>
    <cellStyle name="Bemærk!" xfId="9" builtinId="10" customBuiltin="1"/>
    <cellStyle name="Beregning" xfId="19" builtinId="22" customBuiltin="1"/>
    <cellStyle name="Farve1" xfId="23" builtinId="29" customBuiltin="1"/>
    <cellStyle name="Farve2" xfId="27" builtinId="33" customBuiltin="1"/>
    <cellStyle name="Farve3" xfId="31" builtinId="37" customBuiltin="1"/>
    <cellStyle name="Farve4" xfId="35" builtinId="41" customBuiltin="1"/>
    <cellStyle name="Farve5" xfId="39" builtinId="45" customBuiltin="1"/>
    <cellStyle name="Farve6" xfId="43" builtinId="49" customBuiltin="1"/>
    <cellStyle name="Forklarende tekst" xfId="10" builtinId="53" customBuiltin="1"/>
    <cellStyle name="God" xfId="14" builtinId="26" customBuiltin="1"/>
    <cellStyle name="Input" xfId="17" builtinId="20" customBuiltin="1"/>
    <cellStyle name="Komma" xfId="3" builtinId="3" customBuiltin="1"/>
    <cellStyle name="Komma [0]" xfId="4" builtinId="6" customBuiltin="1"/>
    <cellStyle name="Kontrollér celle" xfId="21" builtinId="23" customBuiltin="1"/>
    <cellStyle name="Neutral" xfId="16" builtinId="28" customBuiltin="1"/>
    <cellStyle name="Normal" xfId="0" builtinId="0" customBuiltin="1"/>
    <cellStyle name="Output" xfId="18" builtinId="21" customBuiltin="1"/>
    <cellStyle name="Overskrift 1" xfId="1" builtinId="16" customBuiltin="1"/>
    <cellStyle name="Overskrift 2" xfId="2" builtinId="17" customBuiltin="1"/>
    <cellStyle name="Overskrift 3" xfId="8" builtinId="18" customBuiltin="1"/>
    <cellStyle name="Overskrift 4" xfId="12" builtinId="19" customBuiltin="1"/>
    <cellStyle name="Procent" xfId="7" builtinId="5" customBuiltin="1"/>
    <cellStyle name="Sammenkædet celle" xfId="20" builtinId="24" customBuiltin="1"/>
    <cellStyle name="Titel" xfId="13" builtinId="15" customBuiltin="1"/>
    <cellStyle name="Total" xfId="11" builtinId="25" customBuiltin="1"/>
    <cellStyle name="Ugyldig" xfId="15" builtinId="27" customBuiltin="1"/>
    <cellStyle name="Valuta" xfId="5" builtinId="4" customBuiltin="1"/>
    <cellStyle name="Valuta [0]" xfId="6" builtinId="7" customBuiltin="1"/>
  </cellStyles>
  <dxfs count="28">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numFmt numFmtId="2" formatCode="0.00"/>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style="thin">
          <color theme="4" tint="0.39994506668294322"/>
        </left>
        <right/>
        <top/>
        <bottom/>
      </border>
    </dxf>
    <dxf>
      <font>
        <b val="0"/>
        <i val="0"/>
        <strike val="0"/>
        <condense val="0"/>
        <extend val="0"/>
        <outline val="0"/>
        <shadow val="0"/>
        <u val="none"/>
        <vertAlign val="baseline"/>
        <sz val="10"/>
        <color theme="1"/>
        <name val="Century Gothic"/>
        <family val="2"/>
        <scheme val="minor"/>
      </font>
      <border diagonalUp="0" diagonalDown="0" outline="0">
        <left style="thin">
          <color theme="4" tint="0.39994506668294322"/>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Tabeltypografi 1" pivot="0" count="3" xr9:uid="{B1EA4458-59DF-4C5F-B91A-97F3AB6B79BC}">
      <tableStyleElement type="wholeTable" dxfId="27"/>
      <tableStyleElement type="headerRow" dxfId="26"/>
      <tableStyleElement type="second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arakterer" displayName="Karakterer" ref="B14:X19" totalsRowDxfId="24">
  <autoFilter ref="B14:X19" xr:uid="{40E23578-EFEC-4473-9D85-CB83FC5D19AE}"/>
  <tableColumns count="23">
    <tableColumn id="1" xr3:uid="{00000000-0010-0000-0000-000001000000}" name="Navn på elev" totalsRowLabel="Total" totalsRowDxfId="23"/>
    <tableColumn id="2" xr3:uid="{00000000-0010-0000-0000-000002000000}" name="Elevens id-nummer" totalsRowDxfId="22"/>
    <tableColumn id="3" xr3:uid="{00000000-0010-0000-0000-000003000000}" name="Gennemsnit" totalsRowDxfId="21">
      <calculatedColumnFormula>IFERROR(IF(COUNT(Karakterer[[#This Row],[Kolonne6]:[Kolonne22]])=0,"",SUM(Karakterer[[#This Row],[Kolonne6]:[Kolonne22]])/SamledePoint),"")</calculatedColumnFormula>
    </tableColumn>
    <tableColumn id="23" xr3:uid="{00000000-0010-0000-0000-000017000000}" name="Resultat" totalsRowDxfId="20">
      <calculatedColumnFormula>IF(COUNT(Karakterer[[#This Row],[Kolonne6]:[Kolonne22]])=0,"",SUM(Karakterer[[#This Row],[Kolonne6]:[Kolonne22]]))</calculatedColumnFormula>
    </tableColumn>
    <tableColumn id="4" xr3:uid="{00000000-0010-0000-0000-000004000000}" name="Bogstavkarakter" totalsRowDxfId="19">
      <calculatedColumnFormula>IFERROR(IF(Karakterer[[#This Row],[Gennemsnit]]&lt;&gt;"",HLOOKUP(Karakterer[[#This Row],[Gennemsnit]]*SamledePoint,KARAKTERTABEL,3),""),0)</calculatedColumnFormula>
    </tableColumn>
    <tableColumn id="5" xr3:uid="{00000000-0010-0000-0000-000005000000}" name="Karaktergennemsnit" dataDxfId="18" totalsRowDxfId="17">
      <calculatedColumnFormula>IFERROR(IF(Karakterer[[#This Row],[Gennemsnit]]&lt;&gt;"",HLOOKUP(Karakterer[[#This Row],[Gennemsnit]]*SamledePoint,KARAKTERTABEL,4),""),0)</calculatedColumnFormula>
    </tableColumn>
    <tableColumn id="6" xr3:uid="{00000000-0010-0000-0000-000006000000}" name="Kolonne6" totalsRowDxfId="16"/>
    <tableColumn id="7" xr3:uid="{00000000-0010-0000-0000-000007000000}" name="Kolonne7" totalsRowDxfId="15"/>
    <tableColumn id="8" xr3:uid="{00000000-0010-0000-0000-000008000000}" name="Kolonne8" totalsRowDxfId="14"/>
    <tableColumn id="9" xr3:uid="{00000000-0010-0000-0000-000009000000}" name="Kolonne9" totalsRowDxfId="13"/>
    <tableColumn id="10" xr3:uid="{00000000-0010-0000-0000-00000A000000}" name="Kolonne10" totalsRowDxfId="12"/>
    <tableColumn id="11" xr3:uid="{00000000-0010-0000-0000-00000B000000}" name="Kolonne11" totalsRowDxfId="11"/>
    <tableColumn id="12" xr3:uid="{00000000-0010-0000-0000-00000C000000}" name="Kolonne12" totalsRowDxfId="10"/>
    <tableColumn id="13" xr3:uid="{00000000-0010-0000-0000-00000D000000}" name="Kolonne13" totalsRowDxfId="9"/>
    <tableColumn id="14" xr3:uid="{00000000-0010-0000-0000-00000E000000}" name="Kolonne14" totalsRowDxfId="8"/>
    <tableColumn id="15" xr3:uid="{00000000-0010-0000-0000-00000F000000}" name="Kolonne15" totalsRowDxfId="7"/>
    <tableColumn id="16" xr3:uid="{00000000-0010-0000-0000-000010000000}" name="Kolonne16" totalsRowDxfId="6"/>
    <tableColumn id="17" xr3:uid="{00000000-0010-0000-0000-000011000000}" name="Kolonne17" totalsRowDxfId="5"/>
    <tableColumn id="18" xr3:uid="{00000000-0010-0000-0000-000012000000}" name="Kolonne18" totalsRowDxfId="4"/>
    <tableColumn id="19" xr3:uid="{00000000-0010-0000-0000-000013000000}" name="Kolonne19" totalsRowDxfId="3"/>
    <tableColumn id="20" xr3:uid="{00000000-0010-0000-0000-000014000000}" name="Kolonne20" totalsRowDxfId="2"/>
    <tableColumn id="21" xr3:uid="{00000000-0010-0000-0000-000015000000}" name="Kolonne21" totalsRowDxfId="1"/>
    <tableColumn id="22" xr3:uid="{00000000-0010-0000-0000-000016000000}" name="Kolonne22" totalsRowDxfId="0"/>
  </tableColumns>
  <tableStyleInfo name="Tabeltypografi 1" showFirstColumn="0" showLastColumn="0" showRowStripes="1" showColumnStripes="0"/>
  <extLst>
    <ext xmlns:x14="http://schemas.microsoft.com/office/spreadsheetml/2009/9/main" uri="{504A1905-F514-4f6f-8877-14C23A59335A}">
      <x14:table altTextSummary="Angiv navn på studerende, elev-id, point og opgavenavne i denne tabel. Score, procent, bogstavkarakter og karaktergennemsnit beregnes automatisk"/>
    </ext>
  </extLst>
</table>
</file>

<file path=xl/theme/theme1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workbookViewId="0"/>
  </sheetViews>
  <sheetFormatPr defaultColWidth="9" defaultRowHeight="16.5" x14ac:dyDescent="0.3"/>
  <cols>
    <col min="1" max="1" width="2.625" style="18" customWidth="1"/>
    <col min="2" max="2" width="94.75" style="18" customWidth="1"/>
    <col min="3" max="3" width="2.625" style="18" customWidth="1"/>
    <col min="4" max="4" width="14.625" style="18" customWidth="1"/>
    <col min="5" max="16384" width="9" style="18"/>
  </cols>
  <sheetData>
    <row r="1" spans="2:4" ht="39.950000000000003" customHeight="1" x14ac:dyDescent="0.3">
      <c r="B1" s="20" t="s">
        <v>0</v>
      </c>
    </row>
    <row r="2" spans="2:4" ht="30" customHeight="1" x14ac:dyDescent="0.3">
      <c r="B2" s="19" t="s">
        <v>1</v>
      </c>
      <c r="C2" s="12"/>
      <c r="D2" s="12"/>
    </row>
    <row r="3" spans="2:4" ht="30" customHeight="1" x14ac:dyDescent="0.3">
      <c r="B3" t="s">
        <v>64</v>
      </c>
      <c r="C3" s="12"/>
      <c r="D3" s="12"/>
    </row>
    <row r="4" spans="2:4" ht="15" customHeight="1" x14ac:dyDescent="0.3">
      <c r="B4" t="s">
        <v>2</v>
      </c>
      <c r="C4" s="12"/>
      <c r="D4" s="12"/>
    </row>
    <row r="5" spans="2:4" ht="15" customHeight="1" x14ac:dyDescent="0.3">
      <c r="B5" t="s">
        <v>3</v>
      </c>
      <c r="C5" s="12"/>
      <c r="D5" s="12"/>
    </row>
    <row r="6" spans="2:4" ht="30" customHeight="1" x14ac:dyDescent="0.3">
      <c r="B6" t="s">
        <v>4</v>
      </c>
      <c r="C6" s="12"/>
      <c r="D6" s="12"/>
    </row>
    <row r="7" spans="2:4" ht="73.5" customHeight="1" x14ac:dyDescent="0.3">
      <c r="B7" t="s">
        <v>5</v>
      </c>
      <c r="C7" s="12"/>
      <c r="D7" s="12"/>
    </row>
    <row r="8" spans="2:4" ht="26.25" customHeight="1" x14ac:dyDescent="0.3">
      <c r="B8" t="s">
        <v>6</v>
      </c>
    </row>
    <row r="9" spans="2:4" ht="69.75" customHeight="1" x14ac:dyDescent="0.3">
      <c r="B9" t="s">
        <v>63</v>
      </c>
    </row>
    <row r="10" spans="2:4" ht="30" customHeight="1" x14ac:dyDescent="0.3">
      <c r="B10" t="s">
        <v>7</v>
      </c>
    </row>
    <row r="12" spans="2:4" x14ac:dyDescent="0.3">
      <c r="B12" s="17"/>
    </row>
  </sheetData>
  <dataValidations count="2">
    <dataValidation allowBlank="1" showInputMessage="1" showErrorMessage="1" prompt="Vejledningen vises i celle B2 til B10 nedenfor" sqref="B1" xr:uid="{D0030E18-56BC-4146-8D5A-D74C7FF33506}"/>
    <dataValidation allowBlank="1" showInputMessage="1" showErrorMessage="1" prompt="En vejledning i brug af denne projektmappe er i dette regneark, fra celle B2 til B10" sqref="A1" xr:uid="{E62CC386-CB29-4F42-866C-87CE349DF50B}"/>
  </dataValidations>
  <pageMargins left="0.7" right="0.7" top="0.75" bottom="0.75" header="0.3" footer="0.3"/>
  <pageSetup paperSize="9"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tabSelected="1" zoomScaleNormal="100" workbookViewId="0"/>
  </sheetViews>
  <sheetFormatPr defaultRowHeight="16.5" customHeight="1" x14ac:dyDescent="0.3"/>
  <cols>
    <col min="1" max="1" width="1.5" customWidth="1"/>
    <col min="2" max="2" width="32.375" customWidth="1"/>
    <col min="3" max="3" width="22.25" customWidth="1"/>
    <col min="4" max="4" width="14.625" customWidth="1"/>
    <col min="5" max="5" width="13.25" customWidth="1"/>
    <col min="6" max="6" width="19" customWidth="1"/>
    <col min="7" max="7" width="23" customWidth="1"/>
    <col min="8" max="8" width="21.5" customWidth="1"/>
    <col min="9" max="23" width="13.625" customWidth="1"/>
    <col min="24" max="24" width="12.5" bestFit="1" customWidth="1"/>
  </cols>
  <sheetData>
    <row r="1" spans="1:24" ht="39.950000000000003" customHeight="1" x14ac:dyDescent="0.4">
      <c r="A1" s="1"/>
      <c r="B1" s="11" t="s">
        <v>8</v>
      </c>
      <c r="C1" s="11"/>
      <c r="D1" s="11"/>
      <c r="E1" s="11"/>
      <c r="F1" s="11"/>
      <c r="G1" s="11"/>
      <c r="H1" s="11"/>
      <c r="I1" s="11"/>
      <c r="J1" s="11"/>
      <c r="K1" s="11"/>
      <c r="L1" s="11"/>
      <c r="M1" s="11"/>
      <c r="N1" s="11"/>
      <c r="O1" s="11"/>
      <c r="P1" s="11"/>
      <c r="Q1" s="11"/>
      <c r="R1" s="11"/>
      <c r="S1" s="11"/>
      <c r="T1" s="11"/>
      <c r="U1" s="11"/>
    </row>
    <row r="2" spans="1:24" ht="16.5" customHeight="1" x14ac:dyDescent="0.3">
      <c r="B2" s="30" t="s">
        <v>9</v>
      </c>
      <c r="C2" s="30"/>
      <c r="D2" s="30"/>
      <c r="E2" s="30"/>
      <c r="F2" s="30"/>
      <c r="G2" s="30"/>
    </row>
    <row r="3" spans="1:24" ht="16.5" customHeight="1" x14ac:dyDescent="0.3">
      <c r="A3" s="1"/>
      <c r="B3" s="31"/>
      <c r="C3" s="31"/>
      <c r="D3" s="31"/>
      <c r="E3" s="31"/>
      <c r="F3" s="31"/>
      <c r="G3" s="31"/>
      <c r="H3" s="4" t="s">
        <v>25</v>
      </c>
      <c r="I3" s="5">
        <f t="shared" ref="I3:U3" si="0">I4*SamledePoint</f>
        <v>118</v>
      </c>
      <c r="J3" s="5">
        <f t="shared" si="0"/>
        <v>120</v>
      </c>
      <c r="K3" s="5">
        <f t="shared" si="0"/>
        <v>126</v>
      </c>
      <c r="L3" s="5">
        <f t="shared" si="0"/>
        <v>134</v>
      </c>
      <c r="M3" s="5">
        <f t="shared" si="0"/>
        <v>140</v>
      </c>
      <c r="N3" s="5">
        <f t="shared" si="0"/>
        <v>145.6666666666666</v>
      </c>
      <c r="O3" s="5">
        <f t="shared" si="0"/>
        <v>154</v>
      </c>
      <c r="P3" s="5">
        <f t="shared" si="0"/>
        <v>160</v>
      </c>
      <c r="Q3" s="5">
        <f t="shared" si="0"/>
        <v>166</v>
      </c>
      <c r="R3" s="5">
        <f t="shared" si="0"/>
        <v>174</v>
      </c>
      <c r="S3" s="5">
        <f t="shared" si="0"/>
        <v>180</v>
      </c>
      <c r="T3" s="5">
        <f t="shared" si="0"/>
        <v>186</v>
      </c>
      <c r="U3" s="5">
        <f t="shared" si="0"/>
        <v>194</v>
      </c>
    </row>
    <row r="4" spans="1:24" ht="16.5" customHeight="1" x14ac:dyDescent="0.3">
      <c r="A4" s="1"/>
      <c r="B4" s="31" t="s">
        <v>10</v>
      </c>
      <c r="C4" s="31"/>
      <c r="D4" s="31"/>
      <c r="E4" s="31"/>
      <c r="F4" s="31"/>
      <c r="G4" s="31"/>
      <c r="H4" s="22" t="s">
        <v>28</v>
      </c>
      <c r="I4" s="6">
        <v>0.59</v>
      </c>
      <c r="J4" s="6">
        <v>0.6</v>
      </c>
      <c r="K4" s="6">
        <v>0.63</v>
      </c>
      <c r="L4" s="6">
        <v>0.67</v>
      </c>
      <c r="M4" s="6">
        <v>0.7</v>
      </c>
      <c r="N4" s="6">
        <v>0.72833333333333306</v>
      </c>
      <c r="O4" s="6">
        <v>0.77</v>
      </c>
      <c r="P4" s="6">
        <v>0.8</v>
      </c>
      <c r="Q4" s="6">
        <v>0.83</v>
      </c>
      <c r="R4" s="6">
        <v>0.87</v>
      </c>
      <c r="S4" s="6">
        <v>0.9</v>
      </c>
      <c r="T4" s="6">
        <v>0.93</v>
      </c>
      <c r="U4" s="6">
        <v>0.97</v>
      </c>
    </row>
    <row r="5" spans="1:24" ht="16.5" customHeight="1" x14ac:dyDescent="0.3">
      <c r="A5" s="1"/>
      <c r="B5" s="34" t="s">
        <v>11</v>
      </c>
      <c r="C5" s="34"/>
      <c r="D5" s="34"/>
      <c r="E5" s="34"/>
      <c r="F5" s="34"/>
      <c r="G5" s="34"/>
      <c r="H5" s="23" t="s">
        <v>26</v>
      </c>
      <c r="I5" s="25" t="s">
        <v>32</v>
      </c>
      <c r="J5" s="25" t="s">
        <v>35</v>
      </c>
      <c r="K5" s="25" t="s">
        <v>38</v>
      </c>
      <c r="L5" s="25" t="s">
        <v>40</v>
      </c>
      <c r="M5" s="25" t="s">
        <v>42</v>
      </c>
      <c r="N5" s="25" t="s">
        <v>44</v>
      </c>
      <c r="O5" s="25" t="s">
        <v>46</v>
      </c>
      <c r="P5" s="25" t="s">
        <v>48</v>
      </c>
      <c r="Q5" s="25" t="s">
        <v>50</v>
      </c>
      <c r="R5" s="25" t="s">
        <v>52</v>
      </c>
      <c r="S5" s="25" t="s">
        <v>54</v>
      </c>
      <c r="T5" s="25" t="s">
        <v>56</v>
      </c>
      <c r="U5" s="25" t="s">
        <v>58</v>
      </c>
    </row>
    <row r="6" spans="1:24" ht="16.5" customHeight="1" x14ac:dyDescent="0.3">
      <c r="A6" s="1"/>
      <c r="B6" s="34"/>
      <c r="C6" s="34"/>
      <c r="D6" s="34"/>
      <c r="E6" s="34"/>
      <c r="F6" s="34"/>
      <c r="G6" s="34"/>
      <c r="H6" s="24" t="s">
        <v>27</v>
      </c>
      <c r="I6" s="26">
        <v>0</v>
      </c>
      <c r="J6" s="26">
        <v>0.67</v>
      </c>
      <c r="K6" s="26">
        <v>1</v>
      </c>
      <c r="L6" s="26">
        <v>1.33</v>
      </c>
      <c r="M6" s="26">
        <v>1.67</v>
      </c>
      <c r="N6" s="26">
        <v>2</v>
      </c>
      <c r="O6" s="26">
        <v>2.33</v>
      </c>
      <c r="P6" s="26">
        <v>2.67</v>
      </c>
      <c r="Q6" s="26">
        <v>3</v>
      </c>
      <c r="R6" s="26">
        <v>3.33</v>
      </c>
      <c r="S6" s="26">
        <v>3.67</v>
      </c>
      <c r="T6" s="26">
        <v>4</v>
      </c>
      <c r="U6" s="26">
        <v>4</v>
      </c>
    </row>
    <row r="7" spans="1:24" ht="16.5" customHeight="1" x14ac:dyDescent="0.3">
      <c r="B7" s="34"/>
      <c r="C7" s="34"/>
      <c r="D7" s="34"/>
      <c r="E7" s="34"/>
      <c r="F7" s="34"/>
      <c r="G7" s="34"/>
    </row>
    <row r="8" spans="1:24" ht="16.5" customHeight="1" x14ac:dyDescent="0.3">
      <c r="A8" s="1"/>
      <c r="B8" s="12"/>
      <c r="C8" s="12"/>
      <c r="D8" s="12"/>
      <c r="E8" s="32" t="s">
        <v>21</v>
      </c>
      <c r="F8" s="32"/>
      <c r="G8" s="32"/>
      <c r="H8" s="7" t="s">
        <v>29</v>
      </c>
      <c r="I8" s="7" t="s">
        <v>33</v>
      </c>
      <c r="J8" s="7" t="s">
        <v>36</v>
      </c>
      <c r="K8" s="7"/>
      <c r="L8" s="7"/>
      <c r="M8" s="7"/>
      <c r="N8" s="7"/>
      <c r="O8" s="7"/>
      <c r="P8" s="7"/>
      <c r="Q8" s="7"/>
      <c r="R8" s="7"/>
      <c r="S8" s="7"/>
      <c r="T8" s="7"/>
      <c r="U8" s="7"/>
      <c r="V8" s="7"/>
      <c r="W8" s="7"/>
      <c r="X8" s="7"/>
    </row>
    <row r="9" spans="1:24" ht="16.5" customHeight="1" x14ac:dyDescent="0.3">
      <c r="A9" s="1"/>
      <c r="B9" s="12"/>
      <c r="C9" s="12"/>
      <c r="D9" s="12"/>
      <c r="E9" s="32" t="s">
        <v>22</v>
      </c>
      <c r="F9" s="32"/>
      <c r="G9" s="32"/>
      <c r="H9" s="7">
        <v>50</v>
      </c>
      <c r="I9" s="7">
        <v>50</v>
      </c>
      <c r="J9" s="7">
        <v>100</v>
      </c>
      <c r="K9" s="7"/>
      <c r="L9" s="7"/>
      <c r="M9" s="7"/>
      <c r="N9" s="7"/>
      <c r="O9" s="7"/>
      <c r="P9" s="7"/>
      <c r="Q9" s="7"/>
      <c r="R9" s="7"/>
      <c r="S9" s="7"/>
      <c r="T9" s="7"/>
      <c r="U9" s="7"/>
      <c r="V9" s="7"/>
      <c r="W9" s="7"/>
      <c r="X9" s="7"/>
    </row>
    <row r="10" spans="1:24" ht="16.5" customHeight="1" x14ac:dyDescent="0.3">
      <c r="B10" s="12"/>
      <c r="C10" s="12"/>
      <c r="D10" s="12"/>
    </row>
    <row r="11" spans="1:24" ht="16.5" customHeight="1" x14ac:dyDescent="0.3">
      <c r="A11" s="1"/>
      <c r="B11" s="12"/>
      <c r="C11" s="12"/>
      <c r="D11" s="12"/>
      <c r="E11" s="32" t="s">
        <v>23</v>
      </c>
      <c r="F11" s="32"/>
      <c r="G11" s="33"/>
      <c r="H11" s="8">
        <f>COUNTA(H8:AH8)</f>
        <v>3</v>
      </c>
    </row>
    <row r="12" spans="1:24" ht="16.5" customHeight="1" x14ac:dyDescent="0.3">
      <c r="A12" s="1"/>
      <c r="B12" s="12"/>
      <c r="C12" s="12"/>
      <c r="D12" s="12"/>
      <c r="E12" s="32" t="s">
        <v>24</v>
      </c>
      <c r="F12" s="32"/>
      <c r="G12" s="33"/>
      <c r="H12" s="9">
        <f>SUM(H9:AH9)</f>
        <v>200</v>
      </c>
    </row>
    <row r="14" spans="1:24" ht="16.5" customHeight="1" x14ac:dyDescent="0.3">
      <c r="B14" s="15" t="s">
        <v>12</v>
      </c>
      <c r="C14" s="15" t="s">
        <v>19</v>
      </c>
      <c r="D14" s="15" t="s">
        <v>20</v>
      </c>
      <c r="E14" s="15" t="s">
        <v>25</v>
      </c>
      <c r="F14" s="15" t="s">
        <v>26</v>
      </c>
      <c r="G14" s="15" t="s">
        <v>27</v>
      </c>
      <c r="H14" s="15" t="s">
        <v>30</v>
      </c>
      <c r="I14" s="15" t="s">
        <v>34</v>
      </c>
      <c r="J14" s="15" t="s">
        <v>37</v>
      </c>
      <c r="K14" s="15" t="s">
        <v>39</v>
      </c>
      <c r="L14" s="15" t="s">
        <v>41</v>
      </c>
      <c r="M14" s="15" t="s">
        <v>43</v>
      </c>
      <c r="N14" s="15" t="s">
        <v>45</v>
      </c>
      <c r="O14" s="15" t="s">
        <v>47</v>
      </c>
      <c r="P14" s="15" t="s">
        <v>49</v>
      </c>
      <c r="Q14" s="15" t="s">
        <v>51</v>
      </c>
      <c r="R14" s="15" t="s">
        <v>53</v>
      </c>
      <c r="S14" s="15" t="s">
        <v>55</v>
      </c>
      <c r="T14" s="15" t="s">
        <v>57</v>
      </c>
      <c r="U14" s="15" t="s">
        <v>59</v>
      </c>
      <c r="V14" s="15" t="s">
        <v>60</v>
      </c>
      <c r="W14" s="15" t="s">
        <v>61</v>
      </c>
      <c r="X14" s="15" t="s">
        <v>62</v>
      </c>
    </row>
    <row r="15" spans="1:24" ht="16.5" customHeight="1" x14ac:dyDescent="0.3">
      <c r="B15" s="13" t="s">
        <v>13</v>
      </c>
      <c r="C15" s="13"/>
      <c r="D15" s="16">
        <f>IFERROR(IF(COUNT(Karakterer[[#This Row],[Kolonne6]:[Kolonne22]])=0,"",SUM(Karakterer[[#This Row],[Kolonne6]:[Kolonne22]])/SamledePoint),"")</f>
        <v>0.91</v>
      </c>
      <c r="E15" s="14">
        <f>IF(COUNT(Karakterer[[#This Row],[Kolonne6]:[Kolonne22]])=0,"",SUM(Karakterer[[#This Row],[Kolonne6]:[Kolonne22]]))</f>
        <v>182</v>
      </c>
      <c r="F15" s="13" t="str">
        <f>IFERROR(IF(Karakterer[[#This Row],[Gennemsnit]]&lt;&gt;"",HLOOKUP(Karakterer[[#This Row],[Gennemsnit]]*SamledePoint,KARAKTERTABEL,3),""),0)</f>
        <v>A-</v>
      </c>
      <c r="G15" s="27">
        <f>IFERROR(IF(Karakterer[[#This Row],[Gennemsnit]]&lt;&gt;"",HLOOKUP(Karakterer[[#This Row],[Gennemsnit]]*SamledePoint,KARAKTERTABEL,4),""),0)</f>
        <v>3.67</v>
      </c>
      <c r="H15" s="13">
        <v>45</v>
      </c>
      <c r="I15" s="13">
        <v>45</v>
      </c>
      <c r="J15" s="13">
        <v>92</v>
      </c>
      <c r="K15" s="13"/>
      <c r="L15" s="13"/>
      <c r="M15" s="13"/>
      <c r="N15" s="13"/>
      <c r="O15" s="13"/>
      <c r="P15" s="13"/>
      <c r="Q15" s="13"/>
      <c r="R15" s="13"/>
      <c r="S15" s="13"/>
      <c r="T15" s="13"/>
      <c r="U15" s="13"/>
      <c r="V15" s="13"/>
      <c r="W15" s="13"/>
      <c r="X15" s="13"/>
    </row>
    <row r="16" spans="1:24" ht="16.5" customHeight="1" x14ac:dyDescent="0.3">
      <c r="B16" s="13" t="s">
        <v>14</v>
      </c>
      <c r="C16" s="13"/>
      <c r="D16" s="16">
        <f>IFERROR(IF(COUNT(Karakterer[[#This Row],[Kolonne6]:[Kolonne22]])=0,"",SUM(Karakterer[[#This Row],[Kolonne6]:[Kolonne22]])/SamledePoint),"")</f>
        <v>1</v>
      </c>
      <c r="E16" s="14">
        <f>IF(COUNT(Karakterer[[#This Row],[Kolonne6]:[Kolonne22]])=0,"",SUM(Karakterer[[#This Row],[Kolonne6]:[Kolonne22]]))</f>
        <v>200</v>
      </c>
      <c r="F16" s="13" t="str">
        <f>IFERROR(IF(Karakterer[[#This Row],[Gennemsnit]]&lt;&gt;"",HLOOKUP(Karakterer[[#This Row],[Gennemsnit]]*SamledePoint,KARAKTERTABEL,3),""),0)</f>
        <v>A+</v>
      </c>
      <c r="G16" s="27">
        <f>IFERROR(IF(Karakterer[[#This Row],[Gennemsnit]]&lt;&gt;"",HLOOKUP(Karakterer[[#This Row],[Gennemsnit]]*SamledePoint,KARAKTERTABEL,4),""),0)</f>
        <v>4</v>
      </c>
      <c r="H16" s="13">
        <v>50</v>
      </c>
      <c r="I16" s="13">
        <v>50</v>
      </c>
      <c r="J16" s="13">
        <v>100</v>
      </c>
      <c r="K16" s="13"/>
      <c r="L16" s="13"/>
      <c r="M16" s="13"/>
      <c r="N16" s="13"/>
      <c r="O16" s="13"/>
      <c r="P16" s="13"/>
      <c r="Q16" s="13"/>
      <c r="R16" s="13"/>
      <c r="S16" s="13"/>
      <c r="T16" s="13"/>
      <c r="U16" s="13"/>
      <c r="V16" s="13"/>
      <c r="W16" s="13"/>
      <c r="X16" s="13"/>
    </row>
    <row r="17" spans="2:24" ht="16.5" customHeight="1" x14ac:dyDescent="0.3">
      <c r="B17" s="13"/>
      <c r="C17" s="13"/>
      <c r="D17" s="16" t="str">
        <f>IFERROR(IF(COUNT(Karakterer[[#This Row],[Kolonne6]:[Kolonne22]])=0,"",SUM(Karakterer[[#This Row],[Kolonne6]:[Kolonne22]])/SamledePoint),"")</f>
        <v/>
      </c>
      <c r="E17" s="14" t="str">
        <f>IF(COUNT(Karakterer[[#This Row],[Kolonne6]:[Kolonne22]])=0,"",SUM(Karakterer[[#This Row],[Kolonne6]:[Kolonne22]]))</f>
        <v/>
      </c>
      <c r="F17" s="13" t="str">
        <f>IFERROR(IF(Karakterer[[#This Row],[Gennemsnit]]&lt;&gt;"",HLOOKUP(Karakterer[[#This Row],[Gennemsnit]]*SamledePoint,KARAKTERTABEL,3),""),0)</f>
        <v/>
      </c>
      <c r="G17" s="27" t="str">
        <f>IFERROR(IF(Karakterer[[#This Row],[Gennemsnit]]&lt;&gt;"",HLOOKUP(Karakterer[[#This Row],[Gennemsnit]]*SamledePoint,KARAKTERTABEL,4),""),0)</f>
        <v/>
      </c>
      <c r="H17" s="13"/>
      <c r="I17" s="13"/>
      <c r="J17" s="13"/>
      <c r="K17" s="13"/>
      <c r="L17" s="13"/>
      <c r="M17" s="13"/>
      <c r="N17" s="13"/>
      <c r="O17" s="13"/>
      <c r="P17" s="13"/>
      <c r="Q17" s="13"/>
      <c r="R17" s="13"/>
      <c r="S17" s="13"/>
      <c r="T17" s="13"/>
      <c r="U17" s="13"/>
      <c r="V17" s="13"/>
      <c r="W17" s="13"/>
      <c r="X17" s="13"/>
    </row>
    <row r="18" spans="2:24" ht="16.5" customHeight="1" x14ac:dyDescent="0.3">
      <c r="B18" s="13"/>
      <c r="C18" s="13"/>
      <c r="D18" s="16" t="str">
        <f>IFERROR(IF(COUNT(Karakterer[[#This Row],[Kolonne6]:[Kolonne22]])=0,"",SUM(Karakterer[[#This Row],[Kolonne6]:[Kolonne22]])/SamledePoint),"")</f>
        <v/>
      </c>
      <c r="E18" s="14" t="str">
        <f>IF(COUNT(Karakterer[[#This Row],[Kolonne6]:[Kolonne22]])=0,"",SUM(Karakterer[[#This Row],[Kolonne6]:[Kolonne22]]))</f>
        <v/>
      </c>
      <c r="F18" s="13" t="str">
        <f>IFERROR(IF(Karakterer[[#This Row],[Gennemsnit]]&lt;&gt;"",HLOOKUP(Karakterer[[#This Row],[Gennemsnit]]*SamledePoint,KARAKTERTABEL,3),""),0)</f>
        <v/>
      </c>
      <c r="G18" s="27" t="str">
        <f>IFERROR(IF(Karakterer[[#This Row],[Gennemsnit]]&lt;&gt;"",HLOOKUP(Karakterer[[#This Row],[Gennemsnit]]*SamledePoint,KARAKTERTABEL,4),""),0)</f>
        <v/>
      </c>
      <c r="H18" s="13"/>
      <c r="I18" s="13"/>
      <c r="J18" s="13"/>
      <c r="K18" s="13"/>
      <c r="L18" s="13"/>
      <c r="M18" s="13"/>
      <c r="N18" s="13"/>
      <c r="O18" s="13"/>
      <c r="P18" s="13"/>
      <c r="Q18" s="13"/>
      <c r="R18" s="13"/>
      <c r="S18" s="13"/>
      <c r="T18" s="13"/>
      <c r="U18" s="13"/>
      <c r="V18" s="13"/>
      <c r="W18" s="13"/>
      <c r="X18" s="13"/>
    </row>
    <row r="19" spans="2:24" ht="16.5" customHeight="1" x14ac:dyDescent="0.3">
      <c r="B19" s="13"/>
      <c r="C19" s="13"/>
      <c r="D19" s="16" t="str">
        <f>IFERROR(IF(COUNT(Karakterer[[#This Row],[Kolonne6]:[Kolonne22]])=0,"",SUM(Karakterer[[#This Row],[Kolonne6]:[Kolonne22]])/SamledePoint),"")</f>
        <v/>
      </c>
      <c r="E19" s="14" t="str">
        <f>IF(COUNT(Karakterer[[#This Row],[Kolonne6]:[Kolonne22]])=0,"",SUM(Karakterer[[#This Row],[Kolonne6]:[Kolonne22]]))</f>
        <v/>
      </c>
      <c r="F19" s="13" t="str">
        <f>IFERROR(IF(Karakterer[[#This Row],[Gennemsnit]]&lt;&gt;"",HLOOKUP(Karakterer[[#This Row],[Gennemsnit]]*SamledePoint,KARAKTERTABEL,3),""),0)</f>
        <v/>
      </c>
      <c r="G19" s="27" t="str">
        <f>IFERROR(IF(Karakterer[[#This Row],[Gennemsnit]]&lt;&gt;"",HLOOKUP(Karakterer[[#This Row],[Gennemsnit]]*SamledePoint,KARAKTERTABEL,4),""),0)</f>
        <v/>
      </c>
      <c r="H19" s="13"/>
      <c r="I19" s="13"/>
      <c r="J19" s="13"/>
      <c r="K19" s="13"/>
      <c r="L19" s="13"/>
      <c r="M19" s="13"/>
      <c r="N19" s="13"/>
      <c r="O19" s="13"/>
      <c r="P19" s="13"/>
      <c r="Q19" s="13"/>
      <c r="R19" s="13"/>
      <c r="S19" s="13"/>
      <c r="T19" s="13"/>
      <c r="U19" s="13"/>
      <c r="V19" s="13"/>
      <c r="W19" s="13"/>
      <c r="X19" s="13"/>
    </row>
    <row r="20" spans="2:24" ht="16.5" customHeight="1" x14ac:dyDescent="0.3">
      <c r="B20" s="21"/>
      <c r="C20" s="21"/>
      <c r="D20" s="21"/>
      <c r="E20" s="21"/>
      <c r="F20" s="21"/>
      <c r="G20" s="21"/>
    </row>
    <row r="21" spans="2:24" ht="16.5" customHeight="1" x14ac:dyDescent="0.3">
      <c r="B21" s="35" t="s">
        <v>15</v>
      </c>
      <c r="C21" s="36"/>
      <c r="D21" s="37" t="s">
        <v>20</v>
      </c>
      <c r="E21" s="37"/>
      <c r="F21" s="10" t="s">
        <v>26</v>
      </c>
      <c r="G21" s="10" t="s">
        <v>27</v>
      </c>
      <c r="H21" t="s">
        <v>31</v>
      </c>
      <c r="I21" t="s">
        <v>31</v>
      </c>
      <c r="J21" t="s">
        <v>31</v>
      </c>
      <c r="K21" t="s">
        <v>31</v>
      </c>
      <c r="L21" t="s">
        <v>31</v>
      </c>
      <c r="M21" t="s">
        <v>31</v>
      </c>
      <c r="N21" t="s">
        <v>31</v>
      </c>
      <c r="O21" t="s">
        <v>31</v>
      </c>
      <c r="P21" t="s">
        <v>31</v>
      </c>
      <c r="Q21" t="s">
        <v>31</v>
      </c>
      <c r="R21" t="s">
        <v>31</v>
      </c>
    </row>
    <row r="22" spans="2:24" ht="16.5" customHeight="1" x14ac:dyDescent="0.3">
      <c r="B22" s="41" t="s">
        <v>16</v>
      </c>
      <c r="C22" s="41"/>
      <c r="D22" s="38">
        <f>IFERROR(AVERAGE(Karakterer[[#All],[Gennemsnit]]),0)</f>
        <v>0.95500000000000007</v>
      </c>
      <c r="E22" s="38"/>
      <c r="F22" s="2" t="str">
        <f>IFERROR(HLOOKUP(D22*SamledePoint,KARAKTERTABEL,3),"")</f>
        <v>A</v>
      </c>
      <c r="G22" s="28">
        <f>IFERROR(AVERAGE(Karakterer[[#All],[Karaktergennemsnit]]),0)</f>
        <v>3.835</v>
      </c>
      <c r="H22" t="s">
        <v>31</v>
      </c>
      <c r="I22" t="s">
        <v>31</v>
      </c>
      <c r="J22" t="s">
        <v>31</v>
      </c>
      <c r="K22" t="s">
        <v>31</v>
      </c>
      <c r="L22" t="s">
        <v>31</v>
      </c>
      <c r="M22" t="s">
        <v>31</v>
      </c>
      <c r="N22" t="s">
        <v>31</v>
      </c>
      <c r="O22" t="s">
        <v>31</v>
      </c>
      <c r="P22" t="s">
        <v>31</v>
      </c>
      <c r="Q22" t="s">
        <v>31</v>
      </c>
      <c r="R22" t="s">
        <v>31</v>
      </c>
      <c r="S22" t="s">
        <v>31</v>
      </c>
      <c r="T22" t="s">
        <v>31</v>
      </c>
      <c r="U22" t="s">
        <v>31</v>
      </c>
      <c r="V22" t="s">
        <v>31</v>
      </c>
      <c r="W22" t="s">
        <v>31</v>
      </c>
      <c r="X22" t="s">
        <v>31</v>
      </c>
    </row>
    <row r="23" spans="2:24" ht="16.5" customHeight="1" x14ac:dyDescent="0.3">
      <c r="B23" s="42" t="s">
        <v>17</v>
      </c>
      <c r="C23" s="42"/>
      <c r="D23" s="39">
        <f>IFERROR(MAX(Karakterer[[#All],[Gennemsnit]]),0)</f>
        <v>1</v>
      </c>
      <c r="E23" s="39"/>
      <c r="F23" s="3" t="str">
        <f>IFERROR(HLOOKUP(D23*SamledePoint,KARAKTERTABEL,3),"")</f>
        <v>A+</v>
      </c>
      <c r="G23" s="29">
        <f>IFERROR(MAX(Karakterer[[#All],[Karaktergennemsnit]]),0)</f>
        <v>4</v>
      </c>
      <c r="H23" t="s">
        <v>31</v>
      </c>
      <c r="I23" t="s">
        <v>31</v>
      </c>
      <c r="J23" t="s">
        <v>31</v>
      </c>
      <c r="K23" t="s">
        <v>31</v>
      </c>
      <c r="L23" t="s">
        <v>31</v>
      </c>
      <c r="M23" t="s">
        <v>31</v>
      </c>
      <c r="N23" t="s">
        <v>31</v>
      </c>
      <c r="O23" t="s">
        <v>31</v>
      </c>
      <c r="P23" t="s">
        <v>31</v>
      </c>
      <c r="Q23" t="s">
        <v>31</v>
      </c>
      <c r="R23" t="s">
        <v>31</v>
      </c>
      <c r="S23" t="s">
        <v>31</v>
      </c>
      <c r="T23" t="s">
        <v>31</v>
      </c>
      <c r="U23" t="s">
        <v>31</v>
      </c>
      <c r="V23" t="s">
        <v>31</v>
      </c>
      <c r="W23" t="s">
        <v>31</v>
      </c>
      <c r="X23" t="s">
        <v>31</v>
      </c>
    </row>
    <row r="24" spans="2:24" ht="16.5" customHeight="1" x14ac:dyDescent="0.3">
      <c r="B24" s="43" t="s">
        <v>18</v>
      </c>
      <c r="C24" s="43"/>
      <c r="D24" s="40">
        <f>IFERROR(MIN(Karakterer[[#All],[Gennemsnit]]),0)</f>
        <v>0.91</v>
      </c>
      <c r="E24" s="40"/>
      <c r="F24" s="2" t="str">
        <f>IFERROR(HLOOKUP(D24*SamledePoint,KARAKTERTABEL,3),"")</f>
        <v>A-</v>
      </c>
      <c r="G24" s="28">
        <f>IFERROR(MIN(Karakterer[[#All],[Karaktergennemsnit]]),0)</f>
        <v>3.67</v>
      </c>
      <c r="H24" t="s">
        <v>31</v>
      </c>
      <c r="I24" t="s">
        <v>31</v>
      </c>
      <c r="J24" t="s">
        <v>31</v>
      </c>
      <c r="K24" t="s">
        <v>31</v>
      </c>
      <c r="L24" t="s">
        <v>31</v>
      </c>
      <c r="M24" t="s">
        <v>31</v>
      </c>
      <c r="N24" t="s">
        <v>31</v>
      </c>
      <c r="O24" t="s">
        <v>31</v>
      </c>
      <c r="P24" t="s">
        <v>31</v>
      </c>
      <c r="Q24" t="s">
        <v>31</v>
      </c>
      <c r="R24" t="s">
        <v>31</v>
      </c>
      <c r="S24" t="s">
        <v>31</v>
      </c>
      <c r="T24" t="s">
        <v>31</v>
      </c>
      <c r="U24" t="s">
        <v>31</v>
      </c>
      <c r="V24" t="s">
        <v>31</v>
      </c>
      <c r="W24" t="s">
        <v>31</v>
      </c>
      <c r="X24" t="s">
        <v>31</v>
      </c>
    </row>
  </sheetData>
  <mergeCells count="15">
    <mergeCell ref="D23:E23"/>
    <mergeCell ref="D24:E24"/>
    <mergeCell ref="B22:C22"/>
    <mergeCell ref="B23:C23"/>
    <mergeCell ref="B24:C24"/>
    <mergeCell ref="E12:G12"/>
    <mergeCell ref="B5:G7"/>
    <mergeCell ref="B21:C21"/>
    <mergeCell ref="D21:E21"/>
    <mergeCell ref="D22:E22"/>
    <mergeCell ref="B2:G3"/>
    <mergeCell ref="B4:G4"/>
    <mergeCell ref="E8:G8"/>
    <mergeCell ref="E9:G9"/>
    <mergeCell ref="E11:G11"/>
  </mergeCells>
  <phoneticPr fontId="0" type="noConversion"/>
  <dataValidations xWindow="172" yWindow="488" count="23">
    <dataValidation allowBlank="1" showInputMessage="1" showErrorMessage="1" prompt="Angiv skolens navn i denne celle, procent, senere karakter og gennemsnit i celle I3 til U6, opgavenavne i celle H8 til X8 og samlede point i celle H9 til X9" sqref="B1" xr:uid="{0CD494D9-E400-4C22-B46B-D6804A8E083D}"/>
    <dataValidation allowBlank="1" showInputMessage="1" showErrorMessage="1" prompt="Angiv lærerens navn i denne celle" sqref="B2:G3" xr:uid="{58C74D12-994E-4162-BFB8-7165A7DF41CC}"/>
    <dataValidation allowBlank="1" showInputMessage="1" showErrorMessage="1" prompt="Angiv klasse- eller projektnavnet i denne celle" sqref="B4:G4" xr:uid="{673DA92E-0E02-4BBB-9B45-FB653BA7B809}"/>
    <dataValidation allowBlank="1" showInputMessage="1" showErrorMessage="1" prompt="Angiv år eller semester eller kvartal i denne celle" sqref="B5:G5" xr:uid="{6E8E0B91-4799-41C4-A294-B49458E38C0C}"/>
    <dataValidation allowBlank="1" showInputMessage="1" showErrorMessage="1" prompt="Angiv resultat i denne række fra celle I3 til U3" sqref="H3" xr:uid="{5191DEA1-1B80-4639-B673-8002E7943C98}"/>
    <dataValidation allowBlank="1" showInputMessage="1" showErrorMessage="1" prompt="Angiv resultat i denne række fra celle I4 til U4" sqref="H4" xr:uid="{43944B48-1536-47B9-A16F-A7AC41041F29}"/>
    <dataValidation allowBlank="1" showInputMessage="1" showErrorMessage="1" prompt="Indtast senere karakter i denne række fra celle I5 til U5" sqref="H5" xr:uid="{0729B9AB-2440-4768-93C7-2C02FA95FCDB}"/>
    <dataValidation allowBlank="1" showInputMessage="1" showErrorMessage="1" prompt="Angiv gennemsnit i denne række fra celle I6 til U6" sqref="H6" xr:uid="{C7304C4A-1978-4E61-AEDA-A078ACF436C4}"/>
    <dataValidation allowBlank="1" showInputMessage="1" showErrorMessage="1" prompt="Det samlede antal opgaver og tests beregnes automatisk i cellen til højre" sqref="E11" xr:uid="{24BB25A0-336D-4C68-9355-60F9773CA913}"/>
    <dataValidation allowBlank="1" showInputMessage="1" showErrorMessage="1" prompt="Det samlede antal opgaver og tests beregnes automatisk i denne celle" sqref="H11" xr:uid="{BAF24822-85E0-442E-BC39-DBB7AE3695F6}"/>
    <dataValidation allowBlank="1" showInputMessage="1" showErrorMessage="1" prompt="Det samlede antal af tilgængelige point beregnes automatisk i cellen til højre" sqref="E12" xr:uid="{8363A578-A54D-4DAD-B93F-5473A252D468}"/>
    <dataValidation allowBlank="1" showInputMessage="1" showErrorMessage="1" prompt="Det samlede antal af tilgængelige point beregnes automatisk i denne celle. Angiv oplysninger i tabellen, der starter i celle B14" sqref="H12" xr:uid="{A4E19BA5-168F-4EF0-B646-31C2785BDA1B}"/>
    <dataValidation allowBlank="1" showInputMessage="1" showErrorMessage="1" prompt="Angiv den studerendes navn i denne kolonne under denne overskrift" sqref="B14" xr:uid="{DA4B5A04-9C43-4B99-B8F9-C3889AA97DB5}"/>
    <dataValidation allowBlank="1" showInputMessage="1" showErrorMessage="1" prompt="Angiv elev-id i denne kolonne under denne overskrift" sqref="C14" xr:uid="{B364916E-D43B-48BC-B8A2-F3AF5D13F7FA}"/>
    <dataValidation allowBlank="1" showInputMessage="1" showErrorMessage="1" prompt="Gennemsnit beregnes automatisk i denne kolonne under denne overskrift" sqref="D14" xr:uid="{D8600198-5DC6-4879-8239-5FC04FCB4F1F}"/>
    <dataValidation allowBlank="1" showInputMessage="1" showErrorMessage="1" prompt="Resultat beregnes automatisk i denne kolonne under denne overskrift. Hvis du vil tildele ekstrapoint, skal du tildele flere point for en opgave end opgavens samlede antal af tilgængelige point." sqref="E14" xr:uid="{2AA1817F-74EA-4067-B27B-95D6C917BF62}"/>
    <dataValidation allowBlank="1" showInputMessage="1" showErrorMessage="1" prompt="Senere karakter beregnes automatisk i denne kolonne under denne overskrift" sqref="F14" xr:uid="{42BAD4BA-08BA-4B43-A7DB-FA1F6F5951D4}"/>
    <dataValidation allowBlank="1" showInputMessage="1" showErrorMessage="1" prompt="Gennemsnittet beregnes automatisk i denne kolonne under denne overskrift" sqref="G14" xr:uid="{ED77C62C-EEC1-48DD-955F-21CFC938AD3F}"/>
    <dataValidation allowBlank="1" showInputMessage="1" showErrorMessage="1" prompt="Opret en Lærerkarakterbog baseret på point i dette regneark. Angiv skolens navn i celle B1, oplysninger om de studerende i tabellen Karakter og oplysninger om læreren og kursus i celle B2 til B5" sqref="A1" xr:uid="{8B6D4F40-13BD-407C-A193-5DE48B0C9C10}"/>
    <dataValidation allowBlank="1" showInputMessage="1" showErrorMessage="1" prompt="Angiv opgave eller testnavn i cellerne til højre fra celle H8 til X8. Angiv de samme opgave- eller testnavne som kolonneoverskrifter i kolonne H til X i tabellen, der starter i celle B14" sqref="E8:G8" xr:uid="{9118142A-4C93-41D2-A39E-06263D43C238}"/>
    <dataValidation allowBlank="1" showInputMessage="1" showErrorMessage="1" prompt="Angiv det samlede antal tilgængelige point i denne række fra celle H9 til X9. Det samlede antal opgaver og tests beregnes automatisk i celle H11 og det samlede antal af tilgængelig point i celle H12" sqref="E9:G9" xr:uid="{0986D139-FBA5-4027-9C32-8335FC47604C}"/>
    <dataValidation allowBlank="1" showInputMessage="1" showErrorMessage="1" prompt="Tilpas kolonneoverskrifterne med opgave- eller testnavnene, du har angivet i celle H8 til X8 samt oplysninger i denne kolonne under denne overskrift" sqref="H14:X14" xr:uid="{3D2E48A2-3458-4BA7-BBC7-31022F211EB6}"/>
    <dataValidation allowBlank="1" showInputMessage="1" showErrorMessage="1" prompt="Titler til klasseoversigt er i denne kolonne under denne overskrift, celle B22 til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H11:H12 D15:D19 E15:E19" emptyCellReference="1"/>
  </ignoredErrors>
  <tableParts count="1">
    <tablePart r:id="rId2"/>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F8CFA667-36F2-4F1F-B83D-E65B02A498A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7E2F4961-4DE1-4B80-B801-1B75F48DB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E1B34DAE-29B1-454C-9766-25548DAA3C20}">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TM04099107</ap:Template>
  <ap:DocSecurity>0</ap:DocSecurity>
  <ap:ScaleCrop>false</ap:ScaleCrop>
  <ap:HeadingPairs>
    <vt:vector baseType="variant" size="4">
      <vt:variant>
        <vt:lpstr>Regneark</vt:lpstr>
      </vt:variant>
      <vt:variant>
        <vt:i4>2</vt:i4>
      </vt:variant>
      <vt:variant>
        <vt:lpstr>Navngivne områder</vt:lpstr>
      </vt:variant>
      <vt:variant>
        <vt:i4>7</vt:i4>
      </vt:variant>
    </vt:vector>
  </ap:HeadingPairs>
  <ap:TitlesOfParts>
    <vt:vector baseType="lpstr" size="9">
      <vt:lpstr>SÅDAN BRUGER DU PROJEKTMAPPEN</vt:lpstr>
      <vt:lpstr>KARAKTERBOG</vt:lpstr>
      <vt:lpstr>KARAKTERTABEL</vt:lpstr>
      <vt:lpstr>RækkeTitelOmråde1..U6</vt:lpstr>
      <vt:lpstr>RækkeTitelOmråde2..X9</vt:lpstr>
      <vt:lpstr>RækkeTitelOmråde3..H12</vt:lpstr>
      <vt:lpstr>SamledePoint</vt:lpstr>
      <vt:lpstr>Titel1</vt:lpstr>
      <vt:lpstr>TitelOmråde1..G24.1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2022-02-14T06:37:42Z</dcterms:created>
  <dcterms:modified xsi:type="dcterms:W3CDTF">2022-05-16T12:48:52Z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